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70" yWindow="240" windowWidth="14400" windowHeight="12120" tabRatio="732" firstSheet="11" activeTab="29"/>
  </bookViews>
  <sheets>
    <sheet name="HRÁČI" sheetId="1" r:id="rId1"/>
    <sheet name="Losuj" sheetId="2" r:id="rId2"/>
    <sheet name="I" sheetId="3" r:id="rId3"/>
    <sheet name="BA I" sheetId="4" r:id="rId4"/>
    <sheet name="II" sheetId="5" r:id="rId5"/>
    <sheet name="BA II" sheetId="6" r:id="rId6"/>
    <sheet name="III" sheetId="7" r:id="rId7"/>
    <sheet name="BA III" sheetId="8" r:id="rId8"/>
    <sheet name="IV" sheetId="9" r:id="rId9"/>
    <sheet name="BA IV" sheetId="10" r:id="rId10"/>
    <sheet name="V" sheetId="11" r:id="rId11"/>
    <sheet name="BA V" sheetId="12" r:id="rId12"/>
    <sheet name="VI" sheetId="13" r:id="rId13"/>
    <sheet name="BA VI" sheetId="14" r:id="rId14"/>
    <sheet name="VII" sheetId="15" r:id="rId15"/>
    <sheet name="BA VII" sheetId="16" r:id="rId16"/>
    <sheet name="VIII" sheetId="17" r:id="rId17"/>
    <sheet name="BA VIII" sheetId="18" r:id="rId18"/>
    <sheet name="IX" sheetId="19" r:id="rId19"/>
    <sheet name="BA IX" sheetId="20" r:id="rId20"/>
    <sheet name="X" sheetId="21" r:id="rId21"/>
    <sheet name="BA X" sheetId="22" r:id="rId22"/>
    <sheet name="XI" sheetId="23" r:id="rId23"/>
    <sheet name="BA XI" sheetId="24" r:id="rId24"/>
    <sheet name="XII" sheetId="25" r:id="rId25"/>
    <sheet name="BA XII" sheetId="26" r:id="rId26"/>
    <sheet name="PB" sheetId="27" r:id="rId27"/>
    <sheet name="ZB" sheetId="28" r:id="rId28"/>
    <sheet name="SB" sheetId="29" r:id="rId29"/>
    <sheet name="BLL 2009" sheetId="30" r:id="rId30"/>
  </sheets>
  <definedNames/>
  <calcPr fullCalcOnLoad="1"/>
</workbook>
</file>

<file path=xl/sharedStrings.xml><?xml version="1.0" encoding="utf-8"?>
<sst xmlns="http://schemas.openxmlformats.org/spreadsheetml/2006/main" count="1910" uniqueCount="332">
  <si>
    <t>SPOLU</t>
  </si>
  <si>
    <t>BODY</t>
  </si>
  <si>
    <t>PORADIE</t>
  </si>
  <si>
    <t>Č.H.</t>
  </si>
  <si>
    <t>MENO HRÁČA</t>
  </si>
  <si>
    <t>ZB1</t>
  </si>
  <si>
    <t>PB1</t>
  </si>
  <si>
    <t>SB1</t>
  </si>
  <si>
    <t>BP1</t>
  </si>
  <si>
    <t>ZB2</t>
  </si>
  <si>
    <t>PB2</t>
  </si>
  <si>
    <t>SB2</t>
  </si>
  <si>
    <t>BP2</t>
  </si>
  <si>
    <t>ZBs</t>
  </si>
  <si>
    <t>PBs</t>
  </si>
  <si>
    <t>SBs</t>
  </si>
  <si>
    <t>BPs</t>
  </si>
  <si>
    <t>BMK</t>
  </si>
  <si>
    <t>BLL</t>
  </si>
  <si>
    <t>BP</t>
  </si>
  <si>
    <t>1. KOLO JANUÁR</t>
  </si>
  <si>
    <t>2. KOLO JANUÁR</t>
  </si>
  <si>
    <t>I. SPOLU</t>
  </si>
  <si>
    <t>II. SPOLU</t>
  </si>
  <si>
    <t>III. SPOLU</t>
  </si>
  <si>
    <t>IV. SPOLU</t>
  </si>
  <si>
    <t>V. SPOLU</t>
  </si>
  <si>
    <t>VI. SPOLU</t>
  </si>
  <si>
    <t>VII. SPOLU</t>
  </si>
  <si>
    <t>VIII. SPOLU</t>
  </si>
  <si>
    <t>IX. SPOLU</t>
  </si>
  <si>
    <t>X. SPOLU</t>
  </si>
  <si>
    <t>SB</t>
  </si>
  <si>
    <t>PB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</si>
  <si>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</si>
  <si>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</si>
  <si>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</si>
  <si>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</si>
  <si>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</si>
  <si>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</si>
  <si>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</si>
  <si>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</si>
  <si>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</si>
  <si>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I</t>
  </si>
  <si>
    <t>POR.</t>
  </si>
  <si>
    <t>Súťažné body</t>
  </si>
  <si>
    <t>súčet ZB + PB</t>
  </si>
  <si>
    <t>Aktivita</t>
  </si>
  <si>
    <t>prémiové body</t>
  </si>
  <si>
    <t>ZB</t>
  </si>
  <si>
    <t>Produktivita</t>
  </si>
  <si>
    <t>peniaze</t>
  </si>
  <si>
    <t>BONUS</t>
  </si>
  <si>
    <t>LOS :</t>
  </si>
  <si>
    <t>Popis</t>
  </si>
  <si>
    <t>ČÍSLO HRÁČA</t>
  </si>
  <si>
    <t>IT NICK</t>
  </si>
  <si>
    <t>POR. Č.</t>
  </si>
  <si>
    <t>PRIEZVISKO</t>
  </si>
  <si>
    <t>MENO</t>
  </si>
  <si>
    <t>Aktér</t>
  </si>
  <si>
    <t>prémiové body  (nenásobené)</t>
  </si>
  <si>
    <t>1. KOLO FEBRUÁR</t>
  </si>
  <si>
    <t>2. KOLO FEBRUÁR</t>
  </si>
  <si>
    <t>1. KOLO MAREC</t>
  </si>
  <si>
    <t>2. KOLO MAREC</t>
  </si>
  <si>
    <t>1. KOLO APRÍL</t>
  </si>
  <si>
    <t>2. KOLO APRÍL</t>
  </si>
  <si>
    <t>1. KOLO MÁJ</t>
  </si>
  <si>
    <t>2. KOLO MÁJ</t>
  </si>
  <si>
    <t>1. KOLO JÚN</t>
  </si>
  <si>
    <t>2. KOLO JÚN</t>
  </si>
  <si>
    <t>1. KOLO JÚL</t>
  </si>
  <si>
    <t>2. KOLO JÚL</t>
  </si>
  <si>
    <t>XII. SPOLU</t>
  </si>
  <si>
    <t>XI. SPOLU</t>
  </si>
  <si>
    <t>XI</t>
  </si>
  <si>
    <t>XII</t>
  </si>
  <si>
    <t xml:space="preserve">1. KOLO </t>
  </si>
  <si>
    <t xml:space="preserve">2. KOLO </t>
  </si>
  <si>
    <t>Dobiaš</t>
  </si>
  <si>
    <t>Martin</t>
  </si>
  <si>
    <t>mxd</t>
  </si>
  <si>
    <t xml:space="preserve">Leskovský  </t>
  </si>
  <si>
    <t>Roman</t>
  </si>
  <si>
    <t>LeRo</t>
  </si>
  <si>
    <t xml:space="preserve">Kazimír </t>
  </si>
  <si>
    <t>Jozef</t>
  </si>
  <si>
    <t xml:space="preserve">Vavrík  </t>
  </si>
  <si>
    <t>Iv4n Sr.</t>
  </si>
  <si>
    <t>Ivan</t>
  </si>
  <si>
    <t>Iv4n Jr.</t>
  </si>
  <si>
    <t xml:space="preserve">Bisák </t>
  </si>
  <si>
    <t>Viliam</t>
  </si>
  <si>
    <t xml:space="preserve">Hegyi </t>
  </si>
  <si>
    <t>Juraj</t>
  </si>
  <si>
    <t>Shad</t>
  </si>
  <si>
    <t>Vavríková</t>
  </si>
  <si>
    <t>Lucia</t>
  </si>
  <si>
    <t>lilo</t>
  </si>
  <si>
    <t xml:space="preserve">Andraščíková  </t>
  </si>
  <si>
    <t>Beáta</t>
  </si>
  <si>
    <t>Diablica</t>
  </si>
  <si>
    <t>Andraščík</t>
  </si>
  <si>
    <t>Michal</t>
  </si>
  <si>
    <t>KVRP</t>
  </si>
  <si>
    <t>Katarína</t>
  </si>
  <si>
    <t>KatkaAnd</t>
  </si>
  <si>
    <t>Buch</t>
  </si>
  <si>
    <t>Peter</t>
  </si>
  <si>
    <t>Danics</t>
  </si>
  <si>
    <t>Erich</t>
  </si>
  <si>
    <t>Pecov</t>
  </si>
  <si>
    <t>Rigo</t>
  </si>
  <si>
    <t>Ľudovít</t>
  </si>
  <si>
    <t>Učník</t>
  </si>
  <si>
    <t>Stanislav</t>
  </si>
  <si>
    <t>Vlčko</t>
  </si>
  <si>
    <t>Miroslav</t>
  </si>
  <si>
    <t>wlke</t>
  </si>
  <si>
    <t xml:space="preserve">Stadtrucker </t>
  </si>
  <si>
    <t>Fedor</t>
  </si>
  <si>
    <t>Fredy 16</t>
  </si>
  <si>
    <t>Žilavý</t>
  </si>
  <si>
    <t>Dula</t>
  </si>
  <si>
    <t>Igor</t>
  </si>
  <si>
    <t>Rotter</t>
  </si>
  <si>
    <t>Korčák</t>
  </si>
  <si>
    <t>Dušan</t>
  </si>
  <si>
    <t>Dohnány</t>
  </si>
  <si>
    <t>Slovan</t>
  </si>
  <si>
    <t xml:space="preserve">Jančová </t>
  </si>
  <si>
    <t>Martina</t>
  </si>
  <si>
    <t>Dvojica</t>
  </si>
  <si>
    <t>Češek</t>
  </si>
  <si>
    <t>Ján</t>
  </si>
  <si>
    <t>Urban</t>
  </si>
  <si>
    <t>Daniel</t>
  </si>
  <si>
    <t>Svätojánsky</t>
  </si>
  <si>
    <t>dunlop1</t>
  </si>
  <si>
    <t>Šereš</t>
  </si>
  <si>
    <t>Karol</t>
  </si>
  <si>
    <t>Jamečný</t>
  </si>
  <si>
    <t>Milan</t>
  </si>
  <si>
    <t>Biely</t>
  </si>
  <si>
    <t>petrik48</t>
  </si>
  <si>
    <t>BRATISLAVSKÁ LICITOVANÁ LIGA 2009</t>
  </si>
  <si>
    <t>Gavula</t>
  </si>
  <si>
    <t>Gabriel</t>
  </si>
  <si>
    <t>Alfoldy</t>
  </si>
  <si>
    <t>František</t>
  </si>
  <si>
    <t>Leskovský, Dohnány, Vavrík I., Svätojánsky</t>
  </si>
  <si>
    <t>Rigo, Slivovič, Urban, Gavula</t>
  </si>
  <si>
    <t>Leskovský</t>
  </si>
  <si>
    <t xml:space="preserve">100 červených na 3 tromfy bez 10 s výnosom </t>
  </si>
  <si>
    <t>Kazimír, Alfoldy, Andraščíková B., Biely</t>
  </si>
  <si>
    <t>Jamečný, Dobiaš, Vavríková, Hegyi</t>
  </si>
  <si>
    <t>Vavrík R., Učník, Danics</t>
  </si>
  <si>
    <t>Bisák, Andraščíková K., Šereš</t>
  </si>
  <si>
    <t>Danics, Vavrík I., Andrasčíková B., Jamečný</t>
  </si>
  <si>
    <t>Biely, Šereš, Leskovský, Gavula</t>
  </si>
  <si>
    <t xml:space="preserve">100 červených na 3 tromfy bez E s výnosom </t>
  </si>
  <si>
    <t>Slivovič, Hegyi, Urban, Bisák</t>
  </si>
  <si>
    <t>Andraščíková K., Kazimír, Dobiaš, Vavrík R.</t>
  </si>
  <si>
    <t>Vavrík R.</t>
  </si>
  <si>
    <t>2x7 so stom na 4T bez 10 na 20tku s výnosom</t>
  </si>
  <si>
    <t>Dohnány, Vavríková, Svätojánsky</t>
  </si>
  <si>
    <t>Učník, Alfoldy, Rigo</t>
  </si>
  <si>
    <t>5.1.</t>
  </si>
  <si>
    <t>Slivovič</t>
  </si>
  <si>
    <t>PB1/10</t>
  </si>
  <si>
    <t>PB2/10</t>
  </si>
  <si>
    <t>1.kolo AUGUST</t>
  </si>
  <si>
    <t>2.kolo AUGUST</t>
  </si>
  <si>
    <r>
      <t>1.KOLO</t>
    </r>
    <r>
      <rPr>
        <b/>
        <sz val="10"/>
        <color indexed="18"/>
        <rFont val="Arial CE"/>
        <family val="0"/>
      </rPr>
      <t xml:space="preserve"> SEPTEMBER</t>
    </r>
  </si>
  <si>
    <r>
      <t>2.KOLO</t>
    </r>
    <r>
      <rPr>
        <b/>
        <sz val="10"/>
        <color indexed="18"/>
        <rFont val="Arial CE"/>
        <family val="0"/>
      </rPr>
      <t xml:space="preserve"> SEPTEMBER</t>
    </r>
  </si>
  <si>
    <r>
      <t xml:space="preserve">1. KOLO </t>
    </r>
    <r>
      <rPr>
        <b/>
        <sz val="10"/>
        <color indexed="18"/>
        <rFont val="Arial CE"/>
        <family val="0"/>
      </rPr>
      <t>NOVEMBER</t>
    </r>
  </si>
  <si>
    <r>
      <t xml:space="preserve">2. KOLO </t>
    </r>
    <r>
      <rPr>
        <b/>
        <sz val="10"/>
        <color indexed="18"/>
        <rFont val="Arial CE"/>
        <family val="0"/>
      </rPr>
      <t>NOVEMBER</t>
    </r>
  </si>
  <si>
    <t>1.kolo DECEMBER</t>
  </si>
  <si>
    <t>2.kolo DECEMBER</t>
  </si>
  <si>
    <r>
      <t xml:space="preserve">1. KOLO </t>
    </r>
    <r>
      <rPr>
        <b/>
        <sz val="11"/>
        <color indexed="18"/>
        <rFont val="Arial CE"/>
        <family val="0"/>
      </rPr>
      <t>OKTÓBER</t>
    </r>
  </si>
  <si>
    <r>
      <t xml:space="preserve">2. KOLO </t>
    </r>
    <r>
      <rPr>
        <b/>
        <sz val="11"/>
        <color indexed="18"/>
        <rFont val="Arial CE"/>
        <family val="0"/>
      </rPr>
      <t>OKTÓBER</t>
    </r>
  </si>
  <si>
    <t>ZOZNAM HIER NAD 50 PB</t>
  </si>
  <si>
    <t>1.</t>
  </si>
  <si>
    <t>2.</t>
  </si>
  <si>
    <t>3.</t>
  </si>
  <si>
    <t>4.</t>
  </si>
  <si>
    <t>5.</t>
  </si>
  <si>
    <t>6.</t>
  </si>
  <si>
    <t>N</t>
  </si>
  <si>
    <t>5.1.2008</t>
  </si>
  <si>
    <r>
      <t xml:space="preserve">BODY ZA PORADIE </t>
    </r>
    <r>
      <rPr>
        <sz val="12"/>
        <color indexed="54"/>
        <rFont val="Arial CE"/>
        <family val="2"/>
      </rPr>
      <t>( vrátane bonusov za PB a BP )</t>
    </r>
  </si>
  <si>
    <t>Mizu</t>
  </si>
  <si>
    <t>2.2.2009</t>
  </si>
  <si>
    <t>5.1.2009</t>
  </si>
  <si>
    <t>2.2.</t>
  </si>
  <si>
    <t>Dobiaš, Alfoldy, Jamečný, Vavríková</t>
  </si>
  <si>
    <t>Biely, Bisák, Dohnány, Urban</t>
  </si>
  <si>
    <t>Andraščíková B., Hegyi, Kazimír, Slivovič</t>
  </si>
  <si>
    <t>Kazimír</t>
  </si>
  <si>
    <t>2x7 červ so stom na 4pom bez výnosu</t>
  </si>
  <si>
    <t>Pecov, Danics, Učník, Rigo</t>
  </si>
  <si>
    <t xml:space="preserve">100 červených na 3 tromfy bez E a X s výnosom </t>
  </si>
  <si>
    <t>Andraščíková K., Vavrík R., Šereš</t>
  </si>
  <si>
    <t>Svätojánsky, Gavula, Leskovský</t>
  </si>
  <si>
    <t>Kazimír, Biely, Gavula, Učník</t>
  </si>
  <si>
    <t>Alfoldy, Leskovský, Vavrík R., Jamečný</t>
  </si>
  <si>
    <t>Rigo, Pecov, Dohnány, Šereš</t>
  </si>
  <si>
    <t>2x7 červ so stom na 4 tromfy bez 10 s výnosom</t>
  </si>
  <si>
    <t>Andraščíková K., Hegyi, Slivovič, Vavríková</t>
  </si>
  <si>
    <t>100 červených na 4 tromfy bez E a X bez výnosu</t>
  </si>
  <si>
    <t>Danics, Bisák, Dobiaš</t>
  </si>
  <si>
    <t>Andraščíková B., Urban, Svätojánsky</t>
  </si>
  <si>
    <t>2x7 na 4 tromfy a na 4 pomocné bez výnosu</t>
  </si>
  <si>
    <t>Dobiaš, Kazimír, Danics, Rotter</t>
  </si>
  <si>
    <t>Slivovič, Vavríková, Rigo, Hegyi</t>
  </si>
  <si>
    <t>Leskovský, Jamečný, Alfoldy, Učník</t>
  </si>
  <si>
    <t xml:space="preserve">100 červených na 3 tromfy bez E a bez výnosu </t>
  </si>
  <si>
    <t>Gavula, Urban, Vavrík R.</t>
  </si>
  <si>
    <t>Biely, Bisák, Andraščíková B.</t>
  </si>
  <si>
    <t>Pecov, Andraščíková K., Šereš</t>
  </si>
  <si>
    <t>100 na 3 tromfy bez E a X bez výnosu</t>
  </si>
  <si>
    <t>Slivovič, Učník, Vavrík R., Bisák</t>
  </si>
  <si>
    <t>Dobiaš, Rotter, Pecov, Jamečný</t>
  </si>
  <si>
    <t>Šereš, Andraščíková B., Biely, Vavríková</t>
  </si>
  <si>
    <t>Hegyi, Gavula, Kazimír</t>
  </si>
  <si>
    <t>Leskovský, Urban, Danics</t>
  </si>
  <si>
    <t>Andraščíková K., Rigo, Alfoldy</t>
  </si>
  <si>
    <t>matit</t>
  </si>
  <si>
    <t>Prítomný</t>
  </si>
  <si>
    <t>LOS</t>
  </si>
  <si>
    <t>Serbin</t>
  </si>
  <si>
    <t>Rastislav</t>
  </si>
  <si>
    <t>chrticek</t>
  </si>
  <si>
    <t>Počet</t>
  </si>
  <si>
    <t>Andraščíková B., Alfoldy, Serbin, Gavula</t>
  </si>
  <si>
    <t>100 na 2 T bez E X s výnosom</t>
  </si>
  <si>
    <t>č100 na 3 T bez E X bez výnosu</t>
  </si>
  <si>
    <t>Hegyi, Rigo, Pecov, Urban</t>
  </si>
  <si>
    <t>Vavríková, Danics, Slivovič, Učník</t>
  </si>
  <si>
    <t>Kazimír, Pecov, Učník, Rigo</t>
  </si>
  <si>
    <t>Vavríková, Serbin, Gavula, Vavrík R.</t>
  </si>
  <si>
    <t>Kazimír, Vavrík R., Jamečný, Leskovský</t>
  </si>
  <si>
    <t>Alfoldy, Andraščíková B., Danics, Jamečný</t>
  </si>
  <si>
    <t>Urban, Leskovský, Slivovič, Hegyi</t>
  </si>
  <si>
    <t>2.3.2009</t>
  </si>
  <si>
    <t>6.4.2009</t>
  </si>
  <si>
    <t>2.3.</t>
  </si>
  <si>
    <t>6.4.</t>
  </si>
  <si>
    <t>Hegyi, Gavula, Serbin, Slivovič</t>
  </si>
  <si>
    <t>Kazimír, Učník, Andraščíková B., Jamečný</t>
  </si>
  <si>
    <t>Leskovský, Biely, Dobiaš, Vavrík R.</t>
  </si>
  <si>
    <t xml:space="preserve">100 červených na 3 tromfy bez 10 a bez výnosu </t>
  </si>
  <si>
    <t>Vavríková, Šereš, Urban, Rigo</t>
  </si>
  <si>
    <t>2x7 červ na 4 tromfy s výnosom</t>
  </si>
  <si>
    <t>Vavríková, Serbin, Urban, Leskovský</t>
  </si>
  <si>
    <t>Dobiaš, Jamečný, Gavula, Andraščíková B.</t>
  </si>
  <si>
    <t>Vavrík R., Slivovič, Učník, Kazimír</t>
  </si>
  <si>
    <t>Rigo, Šereš, Hegyi, Biely</t>
  </si>
  <si>
    <t>4.5.2009</t>
  </si>
  <si>
    <t>25.5.2009</t>
  </si>
  <si>
    <t>Andraščíková B., Šereš, Bisák, Vavríková</t>
  </si>
  <si>
    <t>Bisák</t>
  </si>
  <si>
    <t>2x7 na 4T a 4P bez výnosu</t>
  </si>
  <si>
    <t>Kazimír, Leskovský, Vavrík R., Serbin</t>
  </si>
  <si>
    <t>100 Č na 3T bez X bez výnosu</t>
  </si>
  <si>
    <t>Slivovič, Hegyi, Učník</t>
  </si>
  <si>
    <t>Jamečný, Biely, Dobiaš</t>
  </si>
  <si>
    <t>Serbin, Dobiaš, Hegyi, Bisák</t>
  </si>
  <si>
    <t>Biely, Andraščíková B., Vavrík R.</t>
  </si>
  <si>
    <t>Kazimír, Jamečný, Učník, Vavríková</t>
  </si>
  <si>
    <t>Slivovič, Leskovský, Šešreš</t>
  </si>
  <si>
    <t>100Č na 3T bez X s V</t>
  </si>
  <si>
    <t>2x7 Č na 4P bez V</t>
  </si>
  <si>
    <t>29.6.2009</t>
  </si>
  <si>
    <t>Leskovský, Dobiaš, Vavrík, Jamečný</t>
  </si>
  <si>
    <t>Vavríková, Kazimír, Alfoldy, Rigo</t>
  </si>
  <si>
    <t>Hegyi, Bisák, Danics</t>
  </si>
  <si>
    <t>Serbin, Učník, Dohnány</t>
  </si>
  <si>
    <t>Andraščíková B., Biely, Gavula</t>
  </si>
  <si>
    <t>Hegyi</t>
  </si>
  <si>
    <t>2x7 na 4P a 4T bez výnosu</t>
  </si>
  <si>
    <t>2x7Č na 4P a 4T bez výnosu</t>
  </si>
  <si>
    <t>Bisák, Biely, Dohnány, Dobiaš</t>
  </si>
  <si>
    <t>2x7Č a 100 na 4T bez X na 20 s výnosom</t>
  </si>
  <si>
    <t>Učník, Rigo, Leskovský, Alfoldy</t>
  </si>
  <si>
    <t>Gavula, Kazimír, Vavrík</t>
  </si>
  <si>
    <t>Serbin, Vavríková, Jamečný</t>
  </si>
  <si>
    <t>2x7Č a 100 na 4T bez E,X s výnosom</t>
  </si>
  <si>
    <t>Danics, Andraščíková B., Hegyi</t>
  </si>
  <si>
    <t>25.5.</t>
  </si>
  <si>
    <t>29.6.</t>
  </si>
  <si>
    <t>4.5.</t>
  </si>
  <si>
    <t>Kazimír, Gavula, Vavríková, Alfoldy</t>
  </si>
  <si>
    <t>Vavrík R., Dohnány, Učník, Biely</t>
  </si>
  <si>
    <t>Češek,Bisák, Šereš, Leskovský</t>
  </si>
  <si>
    <t>Učník, Leskovský, Kazimír, Vavrík</t>
  </si>
  <si>
    <t>Češek,Gavula, Bisák, Alfoldy</t>
  </si>
  <si>
    <t>Dohnány, Biely, Vavríková, Šereš</t>
  </si>
  <si>
    <t>3.8.2009</t>
  </si>
  <si>
    <t>7.9.2009</t>
  </si>
  <si>
    <t>3.8.</t>
  </si>
  <si>
    <t>7.9.</t>
  </si>
  <si>
    <t>5.10.2009</t>
  </si>
  <si>
    <t>5.10.</t>
  </si>
  <si>
    <t>Urban, Rigo, Biely, šereš</t>
  </si>
  <si>
    <t>Dohnány, Alfoldy, Gegyi, Gavula</t>
  </si>
  <si>
    <t>Učník, Serbin, Kazimír, Vavríková</t>
  </si>
  <si>
    <t>Bisák, Leskovský, Vavrík I.</t>
  </si>
  <si>
    <t>Gavula, Alfoldy, Vavríková, Šereš</t>
  </si>
  <si>
    <t>Dohnány, Učník, Vavrík I., Urban</t>
  </si>
  <si>
    <t>Rigo, Kazimír, Leskovský, Bisák</t>
  </si>
  <si>
    <t>Biely, Serbin, Hegyi</t>
  </si>
  <si>
    <t>100 Č na 3T s EX na 20ku s V</t>
  </si>
  <si>
    <t>2.11.</t>
  </si>
  <si>
    <t>2.11.2009</t>
  </si>
  <si>
    <t>Gavula, Dobiaš, Vavrík, Leskovský</t>
  </si>
  <si>
    <t>Varík</t>
  </si>
  <si>
    <t>2x7 Č a 100 na 4P bez V</t>
  </si>
  <si>
    <t>Biely, Serbin, Bisák, Šereš</t>
  </si>
  <si>
    <t>100 Č na 3T bez X a bez V</t>
  </si>
  <si>
    <t>Rigo, Urban, Hegyi</t>
  </si>
  <si>
    <t>Učník, Kazimír, Vavríková</t>
  </si>
  <si>
    <t>Biely, Vavrík, Leskovský, Rigo</t>
  </si>
  <si>
    <t>100 na 3T bez E na 20ku bez V</t>
  </si>
  <si>
    <t>Serbin, Vavríková, Hegyi, Urban</t>
  </si>
  <si>
    <t>Kazimír, Gavula, Šereš</t>
  </si>
  <si>
    <t>2x7 Č a 100 na 4T bez V</t>
  </si>
  <si>
    <t>Bisák, Učník, Dobiaš</t>
  </si>
  <si>
    <t>Dohnány, Alfoldy, Hegyi, Gavula</t>
  </si>
  <si>
    <t>7.12.2009</t>
  </si>
  <si>
    <t>7.12.</t>
  </si>
</sst>
</file>

<file path=xl/styles.xml><?xml version="1.0" encoding="utf-8"?>
<styleSheet xmlns="http://schemas.openxmlformats.org/spreadsheetml/2006/main">
  <numFmts count="5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/m"/>
    <numFmt numFmtId="173" formatCode="m/d"/>
    <numFmt numFmtId="174" formatCode="d\-mmm"/>
    <numFmt numFmtId="175" formatCode="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1B]d\.\ mmmm\ yyyy"/>
    <numFmt numFmtId="193" formatCode="#,##0\ _S_k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mmm/yyyy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d/m/yyyy;@"/>
    <numFmt numFmtId="207" formatCode="d/m;@"/>
    <numFmt numFmtId="208" formatCode="[$-41B]d\-mmm\.;@"/>
    <numFmt numFmtId="209" formatCode="0.00_ ;[Red]\-0.00\ "/>
    <numFmt numFmtId="210" formatCode="#,##0.00\ [$€-1];[Red]\-#,##0.00\ [$€-1]"/>
    <numFmt numFmtId="211" formatCode="0.0_ ;[Red]\-0.0\ "/>
    <numFmt numFmtId="212" formatCode="0_ ;[Red]\-0\ "/>
  </numFmts>
  <fonts count="10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22"/>
      <color indexed="53"/>
      <name val="Bookman Old Style"/>
      <family val="1"/>
    </font>
    <font>
      <sz val="14"/>
      <color indexed="54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 Narrow"/>
      <family val="2"/>
    </font>
    <font>
      <b/>
      <sz val="10"/>
      <color indexed="18"/>
      <name val="Arial CE"/>
      <family val="2"/>
    </font>
    <font>
      <b/>
      <sz val="12"/>
      <color indexed="18"/>
      <name val="Arial CE"/>
      <family val="2"/>
    </font>
    <font>
      <b/>
      <sz val="8"/>
      <color indexed="18"/>
      <name val="Arial Narrow"/>
      <family val="2"/>
    </font>
    <font>
      <sz val="18"/>
      <color indexed="51"/>
      <name val="Arial"/>
      <family val="0"/>
    </font>
    <font>
      <b/>
      <sz val="8"/>
      <color indexed="18"/>
      <name val="Arial CE"/>
      <family val="2"/>
    </font>
    <font>
      <b/>
      <sz val="9"/>
      <color indexed="18"/>
      <name val="Arial CE"/>
      <family val="2"/>
    </font>
    <font>
      <b/>
      <sz val="9"/>
      <name val="Arial"/>
      <family val="2"/>
    </font>
    <font>
      <b/>
      <sz val="9"/>
      <color indexed="55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17"/>
      <name val="Arial CE"/>
      <family val="2"/>
    </font>
    <font>
      <sz val="10"/>
      <color indexed="17"/>
      <name val="Arial"/>
      <family val="0"/>
    </font>
    <font>
      <b/>
      <sz val="12"/>
      <color indexed="17"/>
      <name val="Arial Narrow"/>
      <family val="2"/>
    </font>
    <font>
      <sz val="10"/>
      <name val="Arial Narrow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 Narrow"/>
      <family val="0"/>
    </font>
    <font>
      <sz val="10"/>
      <name val="Arial Narrow CE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23"/>
      <name val="Arial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2"/>
      <color indexed="54"/>
      <name val="Arial CE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sz val="8"/>
      <color indexed="18"/>
      <name val="Arial"/>
      <family val="2"/>
    </font>
    <font>
      <b/>
      <sz val="36"/>
      <color indexed="17"/>
      <name val="Verdana"/>
      <family val="2"/>
    </font>
    <font>
      <sz val="12"/>
      <color indexed="54"/>
      <name val="Arial CE"/>
      <family val="2"/>
    </font>
    <font>
      <b/>
      <sz val="20"/>
      <color indexed="53"/>
      <name val="Bookman Old Style"/>
      <family val="1"/>
    </font>
    <font>
      <sz val="9"/>
      <color indexed="55"/>
      <name val="Arial CE"/>
      <family val="2"/>
    </font>
    <font>
      <sz val="10"/>
      <color indexed="55"/>
      <name val="Arial Narrow"/>
      <family val="2"/>
    </font>
    <font>
      <sz val="9"/>
      <color indexed="55"/>
      <name val="Arial Narrow"/>
      <family val="2"/>
    </font>
    <font>
      <sz val="8"/>
      <color indexed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 CE"/>
      <family val="0"/>
    </font>
    <font>
      <b/>
      <i/>
      <sz val="16"/>
      <color indexed="9"/>
      <name val="Times New Roman"/>
      <family val="1"/>
    </font>
    <font>
      <b/>
      <sz val="9"/>
      <color indexed="9"/>
      <name val="Arial Narrow"/>
      <family val="2"/>
    </font>
    <font>
      <sz val="10"/>
      <color indexed="9"/>
      <name val="Arial Narrow"/>
      <family val="0"/>
    </font>
    <font>
      <sz val="10"/>
      <color indexed="9"/>
      <name val="Arial"/>
      <family val="2"/>
    </font>
    <font>
      <b/>
      <i/>
      <sz val="16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17"/>
      <name val="Verdana"/>
      <family val="2"/>
    </font>
    <font>
      <sz val="16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8"/>
      <color indexed="55"/>
      <name val="Arial CE"/>
      <family val="0"/>
    </font>
    <font>
      <b/>
      <sz val="8"/>
      <name val="Arial"/>
      <family val="2"/>
    </font>
    <font>
      <sz val="10"/>
      <color indexed="18"/>
      <name val="Arial CE"/>
      <family val="0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b/>
      <sz val="11"/>
      <color indexed="18"/>
      <name val="Arial CE"/>
      <family val="0"/>
    </font>
    <font>
      <b/>
      <sz val="11"/>
      <color indexed="9"/>
      <name val="Arial"/>
      <family val="2"/>
    </font>
    <font>
      <b/>
      <sz val="9"/>
      <color indexed="12"/>
      <name val="Arial"/>
      <family val="2"/>
    </font>
    <font>
      <b/>
      <sz val="11"/>
      <color indexed="58"/>
      <name val="Arial"/>
      <family val="2"/>
    </font>
    <font>
      <b/>
      <sz val="12"/>
      <name val="Arial"/>
      <family val="2"/>
    </font>
    <font>
      <sz val="7"/>
      <color indexed="55"/>
      <name val="Arial Narrow"/>
      <family val="2"/>
    </font>
    <font>
      <sz val="7"/>
      <color indexed="55"/>
      <name val="Arial CE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8" fillId="20" borderId="0" applyNumberFormat="0" applyBorder="0" applyAlignment="0" applyProtection="0"/>
    <xf numFmtId="0" fontId="8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2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25" borderId="8" applyNumberFormat="0" applyAlignment="0" applyProtection="0"/>
    <xf numFmtId="0" fontId="99" fillId="26" borderId="8" applyNumberFormat="0" applyAlignment="0" applyProtection="0"/>
    <xf numFmtId="0" fontId="100" fillId="26" borderId="9" applyNumberFormat="0" applyAlignment="0" applyProtection="0"/>
    <xf numFmtId="0" fontId="101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86" fillId="29" borderId="0" applyNumberFormat="0" applyBorder="0" applyAlignment="0" applyProtection="0"/>
    <xf numFmtId="0" fontId="86" fillId="30" borderId="0" applyNumberFormat="0" applyBorder="0" applyAlignment="0" applyProtection="0"/>
    <xf numFmtId="0" fontId="86" fillId="31" borderId="0" applyNumberFormat="0" applyBorder="0" applyAlignment="0" applyProtection="0"/>
    <xf numFmtId="0" fontId="86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47">
      <alignment/>
      <protection/>
    </xf>
    <xf numFmtId="0" fontId="2" fillId="0" borderId="0" xfId="47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5" fillId="0" borderId="0" xfId="47" applyFont="1">
      <alignment/>
      <protection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5" fontId="15" fillId="0" borderId="0" xfId="47" applyNumberFormat="1" applyFont="1">
      <alignment/>
      <protection/>
    </xf>
    <xf numFmtId="175" fontId="14" fillId="33" borderId="10" xfId="47" applyNumberFormat="1" applyFont="1" applyFill="1" applyBorder="1">
      <alignment/>
      <protection/>
    </xf>
    <xf numFmtId="0" fontId="6" fillId="33" borderId="10" xfId="47" applyFont="1" applyFill="1" applyBorder="1" applyAlignment="1">
      <alignment horizontal="center"/>
      <protection/>
    </xf>
    <xf numFmtId="0" fontId="6" fillId="33" borderId="11" xfId="47" applyFont="1" applyFill="1" applyBorder="1" applyAlignment="1">
      <alignment horizontal="center"/>
      <protection/>
    </xf>
    <xf numFmtId="0" fontId="10" fillId="34" borderId="12" xfId="47" applyFont="1" applyFill="1" applyBorder="1" applyAlignment="1">
      <alignment horizontal="center"/>
      <protection/>
    </xf>
    <xf numFmtId="0" fontId="7" fillId="34" borderId="13" xfId="47" applyFont="1" applyFill="1" applyBorder="1" applyAlignment="1">
      <alignment horizontal="center"/>
      <protection/>
    </xf>
    <xf numFmtId="0" fontId="8" fillId="34" borderId="13" xfId="47" applyFont="1" applyFill="1" applyBorder="1">
      <alignment/>
      <protection/>
    </xf>
    <xf numFmtId="0" fontId="8" fillId="34" borderId="14" xfId="47" applyFont="1" applyFill="1" applyBorder="1">
      <alignment/>
      <protection/>
    </xf>
    <xf numFmtId="0" fontId="12" fillId="33" borderId="12" xfId="47" applyFont="1" applyFill="1" applyBorder="1" applyAlignment="1">
      <alignment horizontal="center"/>
      <protection/>
    </xf>
    <xf numFmtId="0" fontId="13" fillId="33" borderId="12" xfId="47" applyFont="1" applyFill="1" applyBorder="1" applyAlignment="1">
      <alignment horizontal="center"/>
      <protection/>
    </xf>
    <xf numFmtId="0" fontId="7" fillId="35" borderId="15" xfId="47" applyFont="1" applyFill="1" applyBorder="1" applyAlignment="1">
      <alignment horizontal="center"/>
      <protection/>
    </xf>
    <xf numFmtId="0" fontId="7" fillId="36" borderId="15" xfId="47" applyFont="1" applyFill="1" applyBorder="1" applyAlignment="1">
      <alignment horizontal="center"/>
      <protection/>
    </xf>
    <xf numFmtId="0" fontId="7" fillId="36" borderId="16" xfId="47" applyFont="1" applyFill="1" applyBorder="1" applyAlignment="1">
      <alignment horizontal="center"/>
      <protection/>
    </xf>
    <xf numFmtId="0" fontId="6" fillId="0" borderId="0" xfId="47" applyFont="1" applyFill="1" applyBorder="1" applyAlignment="1">
      <alignment horizontal="center"/>
      <protection/>
    </xf>
    <xf numFmtId="0" fontId="17" fillId="0" borderId="0" xfId="0" applyFont="1" applyAlignment="1">
      <alignment/>
    </xf>
    <xf numFmtId="49" fontId="20" fillId="0" borderId="0" xfId="47" applyNumberFormat="1" applyFont="1" applyAlignment="1">
      <alignment horizontal="center"/>
      <protection/>
    </xf>
    <xf numFmtId="1" fontId="14" fillId="37" borderId="10" xfId="47" applyNumberFormat="1" applyFont="1" applyFill="1" applyBorder="1" applyAlignment="1">
      <alignment horizontal="center"/>
      <protection/>
    </xf>
    <xf numFmtId="0" fontId="21" fillId="0" borderId="0" xfId="48">
      <alignment/>
      <protection/>
    </xf>
    <xf numFmtId="0" fontId="22" fillId="34" borderId="10" xfId="48" applyFont="1" applyFill="1" applyBorder="1" applyAlignment="1">
      <alignment horizontal="center"/>
      <protection/>
    </xf>
    <xf numFmtId="0" fontId="21" fillId="0" borderId="0" xfId="48" applyFont="1">
      <alignment/>
      <protection/>
    </xf>
    <xf numFmtId="0" fontId="26" fillId="0" borderId="0" xfId="48" applyFont="1">
      <alignment/>
      <protection/>
    </xf>
    <xf numFmtId="0" fontId="25" fillId="0" borderId="0" xfId="48" applyFont="1">
      <alignment/>
      <protection/>
    </xf>
    <xf numFmtId="0" fontId="21" fillId="0" borderId="0" xfId="48" applyFill="1">
      <alignment/>
      <protection/>
    </xf>
    <xf numFmtId="0" fontId="2" fillId="0" borderId="0" xfId="50">
      <alignment/>
      <protection/>
    </xf>
    <xf numFmtId="0" fontId="22" fillId="34" borderId="17" xfId="48" applyFont="1" applyFill="1" applyBorder="1" applyAlignment="1">
      <alignment horizontal="center"/>
      <protection/>
    </xf>
    <xf numFmtId="0" fontId="2" fillId="0" borderId="0" xfId="50" applyBorder="1">
      <alignment/>
      <protection/>
    </xf>
    <xf numFmtId="0" fontId="2" fillId="0" borderId="0" xfId="50" applyAlignment="1">
      <alignment horizontal="center"/>
      <protection/>
    </xf>
    <xf numFmtId="0" fontId="2" fillId="0" borderId="0" xfId="50" applyFill="1" applyBorder="1" applyAlignment="1">
      <alignment horizontal="center"/>
      <protection/>
    </xf>
    <xf numFmtId="0" fontId="2" fillId="0" borderId="0" xfId="50" applyBorder="1" applyAlignment="1">
      <alignment horizontal="center"/>
      <protection/>
    </xf>
    <xf numFmtId="0" fontId="30" fillId="0" borderId="0" xfId="48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/>
      <protection/>
    </xf>
    <xf numFmtId="0" fontId="21" fillId="38" borderId="10" xfId="48" applyFont="1" applyFill="1" applyBorder="1" applyAlignment="1">
      <alignment horizontal="center"/>
      <protection/>
    </xf>
    <xf numFmtId="0" fontId="21" fillId="0" borderId="10" xfId="48" applyFont="1" applyFill="1" applyBorder="1" applyAlignment="1">
      <alignment horizontal="center"/>
      <protection/>
    </xf>
    <xf numFmtId="0" fontId="2" fillId="0" borderId="18" xfId="50" applyBorder="1" applyAlignment="1">
      <alignment horizontal="left"/>
      <protection/>
    </xf>
    <xf numFmtId="0" fontId="22" fillId="34" borderId="19" xfId="48" applyFont="1" applyFill="1" applyBorder="1" applyAlignment="1">
      <alignment horizontal="center"/>
      <protection/>
    </xf>
    <xf numFmtId="0" fontId="22" fillId="39" borderId="15" xfId="48" applyFont="1" applyFill="1" applyBorder="1" applyAlignment="1">
      <alignment horizontal="center"/>
      <protection/>
    </xf>
    <xf numFmtId="0" fontId="21" fillId="0" borderId="0" xfId="48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37" fillId="0" borderId="18" xfId="50" applyFont="1" applyBorder="1" applyAlignment="1">
      <alignment horizontal="left"/>
      <protection/>
    </xf>
    <xf numFmtId="1" fontId="29" fillId="37" borderId="20" xfId="48" applyNumberFormat="1" applyFont="1" applyFill="1" applyBorder="1" applyAlignment="1">
      <alignment horizontal="center"/>
      <protection/>
    </xf>
    <xf numFmtId="0" fontId="32" fillId="37" borderId="17" xfId="48" applyFont="1" applyFill="1" applyBorder="1" applyAlignment="1">
      <alignment horizontal="center"/>
      <protection/>
    </xf>
    <xf numFmtId="0" fontId="32" fillId="37" borderId="10" xfId="48" applyFont="1" applyFill="1" applyBorder="1" applyAlignment="1">
      <alignment horizontal="center"/>
      <protection/>
    </xf>
    <xf numFmtId="0" fontId="4" fillId="0" borderId="0" xfId="50" applyFont="1" applyFill="1" applyAlignment="1">
      <alignment horizontal="center"/>
      <protection/>
    </xf>
    <xf numFmtId="0" fontId="34" fillId="0" borderId="0" xfId="0" applyFont="1" applyAlignment="1">
      <alignment/>
    </xf>
    <xf numFmtId="0" fontId="43" fillId="0" borderId="0" xfId="50" applyFont="1" applyFill="1" applyAlignment="1">
      <alignment horizontal="center"/>
      <protection/>
    </xf>
    <xf numFmtId="0" fontId="32" fillId="40" borderId="15" xfId="48" applyFont="1" applyFill="1" applyBorder="1" applyAlignment="1">
      <alignment horizontal="center"/>
      <protection/>
    </xf>
    <xf numFmtId="1" fontId="29" fillId="37" borderId="21" xfId="4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35" fillId="0" borderId="0" xfId="47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2" fillId="0" borderId="0" xfId="47" applyFill="1" applyAlignment="1">
      <alignment horizontal="center"/>
      <protection/>
    </xf>
    <xf numFmtId="0" fontId="0" fillId="33" borderId="10" xfId="47" applyFont="1" applyFill="1" applyBorder="1" applyAlignment="1">
      <alignment horizontal="center"/>
      <protection/>
    </xf>
    <xf numFmtId="0" fontId="2" fillId="41" borderId="0" xfId="47" applyFill="1">
      <alignment/>
      <protection/>
    </xf>
    <xf numFmtId="0" fontId="0" fillId="41" borderId="0" xfId="0" applyFill="1" applyAlignment="1">
      <alignment/>
    </xf>
    <xf numFmtId="0" fontId="27" fillId="42" borderId="0" xfId="47" applyFont="1" applyFill="1" applyBorder="1" applyAlignment="1">
      <alignment horizontal="left"/>
      <protection/>
    </xf>
    <xf numFmtId="0" fontId="27" fillId="42" borderId="0" xfId="0" applyFont="1" applyFill="1" applyBorder="1" applyAlignment="1">
      <alignment horizontal="left"/>
    </xf>
    <xf numFmtId="0" fontId="8" fillId="33" borderId="17" xfId="47" applyFont="1" applyFill="1" applyBorder="1">
      <alignment/>
      <protection/>
    </xf>
    <xf numFmtId="0" fontId="8" fillId="33" borderId="10" xfId="47" applyFont="1" applyFill="1" applyBorder="1">
      <alignment/>
      <protection/>
    </xf>
    <xf numFmtId="0" fontId="32" fillId="33" borderId="10" xfId="0" applyFont="1" applyFill="1" applyBorder="1" applyAlignment="1">
      <alignment/>
    </xf>
    <xf numFmtId="0" fontId="8" fillId="33" borderId="22" xfId="47" applyFont="1" applyFill="1" applyBorder="1">
      <alignment/>
      <protection/>
    </xf>
    <xf numFmtId="0" fontId="12" fillId="33" borderId="14" xfId="47" applyFont="1" applyFill="1" applyBorder="1" applyAlignment="1">
      <alignment horizontal="center"/>
      <protection/>
    </xf>
    <xf numFmtId="0" fontId="12" fillId="38" borderId="12" xfId="47" applyFont="1" applyFill="1" applyBorder="1" applyAlignment="1">
      <alignment horizontal="center"/>
      <protection/>
    </xf>
    <xf numFmtId="0" fontId="13" fillId="38" borderId="12" xfId="47" applyFont="1" applyFill="1" applyBorder="1" applyAlignment="1">
      <alignment horizontal="center"/>
      <protection/>
    </xf>
    <xf numFmtId="0" fontId="8" fillId="43" borderId="12" xfId="47" applyFont="1" applyFill="1" applyBorder="1" applyAlignment="1">
      <alignment horizontal="center"/>
      <protection/>
    </xf>
    <xf numFmtId="0" fontId="7" fillId="35" borderId="16" xfId="47" applyFont="1" applyFill="1" applyBorder="1">
      <alignment/>
      <protection/>
    </xf>
    <xf numFmtId="0" fontId="0" fillId="38" borderId="11" xfId="47" applyFont="1" applyFill="1" applyBorder="1" applyAlignment="1">
      <alignment horizontal="center"/>
      <protection/>
    </xf>
    <xf numFmtId="0" fontId="22" fillId="38" borderId="11" xfId="47" applyFont="1" applyFill="1" applyBorder="1" applyAlignment="1">
      <alignment horizontal="left"/>
      <protection/>
    </xf>
    <xf numFmtId="0" fontId="23" fillId="38" borderId="11" xfId="47" applyFont="1" applyFill="1" applyBorder="1" applyAlignment="1">
      <alignment horizontal="left"/>
      <protection/>
    </xf>
    <xf numFmtId="175" fontId="14" fillId="33" borderId="11" xfId="47" applyNumberFormat="1" applyFont="1" applyFill="1" applyBorder="1">
      <alignment/>
      <protection/>
    </xf>
    <xf numFmtId="175" fontId="14" fillId="0" borderId="11" xfId="47" applyNumberFormat="1" applyFont="1" applyFill="1" applyBorder="1">
      <alignment/>
      <protection/>
    </xf>
    <xf numFmtId="1" fontId="22" fillId="44" borderId="11" xfId="47" applyNumberFormat="1" applyFont="1" applyFill="1" applyBorder="1" applyAlignment="1">
      <alignment horizontal="center"/>
      <protection/>
    </xf>
    <xf numFmtId="1" fontId="22" fillId="0" borderId="11" xfId="47" applyNumberFormat="1" applyFont="1" applyFill="1" applyBorder="1" applyAlignment="1">
      <alignment horizontal="center"/>
      <protection/>
    </xf>
    <xf numFmtId="1" fontId="22" fillId="34" borderId="11" xfId="47" applyNumberFormat="1" applyFont="1" applyFill="1" applyBorder="1" applyAlignment="1">
      <alignment horizontal="center"/>
      <protection/>
    </xf>
    <xf numFmtId="0" fontId="0" fillId="38" borderId="10" xfId="47" applyFont="1" applyFill="1" applyBorder="1" applyAlignment="1">
      <alignment horizontal="center"/>
      <protection/>
    </xf>
    <xf numFmtId="0" fontId="22" fillId="38" borderId="10" xfId="47" applyFont="1" applyFill="1" applyBorder="1" applyAlignment="1">
      <alignment horizontal="left"/>
      <protection/>
    </xf>
    <xf numFmtId="0" fontId="23" fillId="38" borderId="10" xfId="47" applyFont="1" applyFill="1" applyBorder="1" applyAlignment="1">
      <alignment horizontal="left"/>
      <protection/>
    </xf>
    <xf numFmtId="0" fontId="27" fillId="45" borderId="0" xfId="48" applyFont="1" applyFill="1">
      <alignment/>
      <protection/>
    </xf>
    <xf numFmtId="0" fontId="36" fillId="45" borderId="0" xfId="50" applyFont="1" applyFill="1">
      <alignment/>
      <protection/>
    </xf>
    <xf numFmtId="0" fontId="50" fillId="45" borderId="0" xfId="48" applyFont="1" applyFill="1">
      <alignment/>
      <protection/>
    </xf>
    <xf numFmtId="0" fontId="51" fillId="45" borderId="0" xfId="48" applyFont="1" applyFill="1" applyBorder="1" applyAlignment="1">
      <alignment horizontal="center"/>
      <protection/>
    </xf>
    <xf numFmtId="0" fontId="52" fillId="45" borderId="0" xfId="48" applyFont="1" applyFill="1">
      <alignment/>
      <protection/>
    </xf>
    <xf numFmtId="0" fontId="52" fillId="45" borderId="0" xfId="48" applyFont="1" applyFill="1" applyAlignment="1">
      <alignment horizontal="right"/>
      <protection/>
    </xf>
    <xf numFmtId="0" fontId="23" fillId="46" borderId="23" xfId="48" applyFont="1" applyFill="1" applyBorder="1" applyAlignment="1">
      <alignment horizontal="center" wrapText="1"/>
      <protection/>
    </xf>
    <xf numFmtId="1" fontId="28" fillId="46" borderId="23" xfId="48" applyNumberFormat="1" applyFont="1" applyFill="1" applyBorder="1" applyAlignment="1">
      <alignment horizontal="center"/>
      <protection/>
    </xf>
    <xf numFmtId="1" fontId="28" fillId="46" borderId="20" xfId="48" applyNumberFormat="1" applyFont="1" applyFill="1" applyBorder="1" applyAlignment="1">
      <alignment horizontal="center"/>
      <protection/>
    </xf>
    <xf numFmtId="0" fontId="24" fillId="46" borderId="24" xfId="48" applyFont="1" applyFill="1" applyBorder="1" applyAlignment="1">
      <alignment horizontal="center" vertical="center" wrapText="1"/>
      <protection/>
    </xf>
    <xf numFmtId="0" fontId="29" fillId="35" borderId="24" xfId="48" applyFont="1" applyFill="1" applyBorder="1" applyAlignment="1">
      <alignment horizontal="center"/>
      <protection/>
    </xf>
    <xf numFmtId="0" fontId="22" fillId="37" borderId="19" xfId="50" applyFont="1" applyFill="1" applyBorder="1" applyAlignment="1">
      <alignment horizontal="left"/>
      <protection/>
    </xf>
    <xf numFmtId="0" fontId="0" fillId="37" borderId="17" xfId="50" applyFont="1" applyFill="1" applyBorder="1" applyAlignment="1">
      <alignment horizontal="left"/>
      <protection/>
    </xf>
    <xf numFmtId="0" fontId="29" fillId="35" borderId="24" xfId="48" applyFont="1" applyFill="1" applyBorder="1" applyAlignment="1">
      <alignment horizontal="left"/>
      <protection/>
    </xf>
    <xf numFmtId="0" fontId="24" fillId="34" borderId="10" xfId="48" applyFont="1" applyFill="1" applyBorder="1" applyAlignment="1">
      <alignment horizontal="center"/>
      <protection/>
    </xf>
    <xf numFmtId="0" fontId="27" fillId="47" borderId="0" xfId="48" applyFont="1" applyFill="1">
      <alignment/>
      <protection/>
    </xf>
    <xf numFmtId="0" fontId="53" fillId="47" borderId="0" xfId="50" applyFont="1" applyFill="1">
      <alignment/>
      <protection/>
    </xf>
    <xf numFmtId="0" fontId="54" fillId="47" borderId="0" xfId="48" applyFont="1" applyFill="1">
      <alignment/>
      <protection/>
    </xf>
    <xf numFmtId="0" fontId="55" fillId="47" borderId="0" xfId="48" applyFont="1" applyFill="1" applyBorder="1" applyAlignment="1">
      <alignment horizontal="center"/>
      <protection/>
    </xf>
    <xf numFmtId="0" fontId="52" fillId="47" borderId="0" xfId="48" applyFont="1" applyFill="1">
      <alignment/>
      <protection/>
    </xf>
    <xf numFmtId="0" fontId="52" fillId="47" borderId="0" xfId="48" applyFont="1" applyFill="1" applyAlignment="1">
      <alignment horizontal="center"/>
      <protection/>
    </xf>
    <xf numFmtId="0" fontId="5" fillId="0" borderId="0" xfId="47" applyFont="1" applyAlignment="1">
      <alignment horizontal="center"/>
      <protection/>
    </xf>
    <xf numFmtId="0" fontId="0" fillId="0" borderId="0" xfId="0" applyAlignment="1">
      <alignment horizontal="center"/>
    </xf>
    <xf numFmtId="1" fontId="22" fillId="35" borderId="11" xfId="47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49" fillId="48" borderId="0" xfId="50" applyFont="1" applyFill="1" applyBorder="1" applyAlignment="1">
      <alignment horizontal="center"/>
      <protection/>
    </xf>
    <xf numFmtId="172" fontId="17" fillId="41" borderId="20" xfId="48" applyNumberFormat="1" applyFont="1" applyFill="1" applyBorder="1" applyAlignment="1">
      <alignment horizontal="center"/>
      <protection/>
    </xf>
    <xf numFmtId="172" fontId="17" fillId="34" borderId="15" xfId="48" applyNumberFormat="1" applyFont="1" applyFill="1" applyBorder="1" applyAlignment="1">
      <alignment horizontal="center"/>
      <protection/>
    </xf>
    <xf numFmtId="0" fontId="32" fillId="40" borderId="25" xfId="48" applyFont="1" applyFill="1" applyBorder="1" applyAlignment="1">
      <alignment horizontal="center"/>
      <protection/>
    </xf>
    <xf numFmtId="0" fontId="40" fillId="37" borderId="15" xfId="48" applyFont="1" applyFill="1" applyBorder="1" applyAlignment="1">
      <alignment horizontal="center" wrapText="1"/>
      <protection/>
    </xf>
    <xf numFmtId="0" fontId="33" fillId="37" borderId="11" xfId="48" applyFont="1" applyFill="1" applyBorder="1" applyAlignment="1">
      <alignment horizontal="center" vertical="center" wrapText="1"/>
      <protection/>
    </xf>
    <xf numFmtId="0" fontId="27" fillId="48" borderId="0" xfId="48" applyFont="1" applyFill="1" applyAlignment="1">
      <alignment horizontal="left"/>
      <protection/>
    </xf>
    <xf numFmtId="0" fontId="53" fillId="48" borderId="0" xfId="50" applyFont="1" applyFill="1" applyAlignment="1">
      <alignment horizontal="left"/>
      <protection/>
    </xf>
    <xf numFmtId="0" fontId="54" fillId="48" borderId="0" xfId="48" applyFont="1" applyFill="1" applyAlignment="1">
      <alignment horizontal="left"/>
      <protection/>
    </xf>
    <xf numFmtId="0" fontId="55" fillId="48" borderId="0" xfId="48" applyFont="1" applyFill="1" applyBorder="1" applyAlignment="1">
      <alignment horizontal="left"/>
      <protection/>
    </xf>
    <xf numFmtId="0" fontId="52" fillId="48" borderId="0" xfId="48" applyFont="1" applyFill="1" applyAlignment="1">
      <alignment horizontal="left"/>
      <protection/>
    </xf>
    <xf numFmtId="0" fontId="22" fillId="35" borderId="15" xfId="48" applyFont="1" applyFill="1" applyBorder="1" applyAlignment="1">
      <alignment horizontal="center"/>
      <protection/>
    </xf>
    <xf numFmtId="172" fontId="58" fillId="35" borderId="11" xfId="48" applyNumberFormat="1" applyFont="1" applyFill="1" applyBorder="1" applyAlignment="1">
      <alignment horizontal="center"/>
      <protection/>
    </xf>
    <xf numFmtId="0" fontId="59" fillId="39" borderId="11" xfId="48" applyFont="1" applyFill="1" applyBorder="1" applyAlignment="1">
      <alignment horizontal="center"/>
      <protection/>
    </xf>
    <xf numFmtId="0" fontId="21" fillId="38" borderId="17" xfId="48" applyFont="1" applyFill="1" applyBorder="1" applyAlignment="1">
      <alignment horizontal="center"/>
      <protection/>
    </xf>
    <xf numFmtId="0" fontId="24" fillId="37" borderId="11" xfId="48" applyFont="1" applyFill="1" applyBorder="1" applyAlignment="1">
      <alignment horizontal="center"/>
      <protection/>
    </xf>
    <xf numFmtId="0" fontId="26" fillId="0" borderId="0" xfId="48" applyFont="1" applyAlignment="1">
      <alignment horizontal="center"/>
      <protection/>
    </xf>
    <xf numFmtId="0" fontId="59" fillId="39" borderId="25" xfId="48" applyFont="1" applyFill="1" applyBorder="1" applyAlignment="1">
      <alignment horizontal="center"/>
      <protection/>
    </xf>
    <xf numFmtId="1" fontId="45" fillId="0" borderId="0" xfId="48" applyNumberFormat="1" applyFont="1" applyFill="1" applyBorder="1" applyAlignment="1">
      <alignment horizontal="center"/>
      <protection/>
    </xf>
    <xf numFmtId="0" fontId="32" fillId="44" borderId="10" xfId="48" applyFont="1" applyFill="1" applyBorder="1" applyAlignment="1">
      <alignment horizontal="center"/>
      <protection/>
    </xf>
    <xf numFmtId="0" fontId="27" fillId="49" borderId="19" xfId="47" applyFont="1" applyFill="1" applyBorder="1">
      <alignment/>
      <protection/>
    </xf>
    <xf numFmtId="0" fontId="47" fillId="49" borderId="17" xfId="47" applyFont="1" applyFill="1" applyBorder="1">
      <alignment/>
      <protection/>
    </xf>
    <xf numFmtId="0" fontId="27" fillId="49" borderId="24" xfId="47" applyFont="1" applyFill="1" applyBorder="1">
      <alignment/>
      <protection/>
    </xf>
    <xf numFmtId="0" fontId="47" fillId="49" borderId="26" xfId="47" applyFont="1" applyFill="1" applyBorder="1">
      <alignment/>
      <protection/>
    </xf>
    <xf numFmtId="49" fontId="8" fillId="41" borderId="0" xfId="47" applyNumberFormat="1" applyFont="1" applyFill="1" applyAlignment="1">
      <alignment horizontal="center"/>
      <protection/>
    </xf>
    <xf numFmtId="0" fontId="62" fillId="0" borderId="0" xfId="50" applyFont="1">
      <alignment/>
      <protection/>
    </xf>
    <xf numFmtId="0" fontId="63" fillId="41" borderId="25" xfId="48" applyFont="1" applyFill="1" applyBorder="1" applyAlignment="1">
      <alignment horizontal="center"/>
      <protection/>
    </xf>
    <xf numFmtId="0" fontId="63" fillId="41" borderId="15" xfId="48" applyFont="1" applyFill="1" applyBorder="1" applyAlignment="1">
      <alignment horizontal="center"/>
      <protection/>
    </xf>
    <xf numFmtId="0" fontId="32" fillId="40" borderId="19" xfId="47" applyFont="1" applyFill="1" applyBorder="1" applyAlignment="1">
      <alignment horizontal="center"/>
      <protection/>
    </xf>
    <xf numFmtId="0" fontId="32" fillId="40" borderId="10" xfId="47" applyFont="1" applyFill="1" applyBorder="1" applyAlignment="1">
      <alignment horizontal="center"/>
      <protection/>
    </xf>
    <xf numFmtId="0" fontId="0" fillId="50" borderId="0" xfId="0" applyFill="1" applyAlignment="1">
      <alignment/>
    </xf>
    <xf numFmtId="2" fontId="15" fillId="0" borderId="0" xfId="47" applyNumberFormat="1" applyFont="1">
      <alignment/>
      <protection/>
    </xf>
    <xf numFmtId="0" fontId="0" fillId="38" borderId="0" xfId="0" applyFill="1" applyAlignment="1">
      <alignment/>
    </xf>
    <xf numFmtId="2" fontId="55" fillId="51" borderId="10" xfId="47" applyNumberFormat="1" applyFont="1" applyFill="1" applyBorder="1">
      <alignment/>
      <protection/>
    </xf>
    <xf numFmtId="0" fontId="35" fillId="42" borderId="10" xfId="47" applyFont="1" applyFill="1" applyBorder="1" applyAlignment="1">
      <alignment horizontal="center"/>
      <protection/>
    </xf>
    <xf numFmtId="0" fontId="27" fillId="52" borderId="0" xfId="0" applyFont="1" applyFill="1" applyAlignment="1">
      <alignment horizontal="center"/>
    </xf>
    <xf numFmtId="0" fontId="0" fillId="37" borderId="0" xfId="0" applyFont="1" applyFill="1" applyAlignment="1">
      <alignment vertical="center"/>
    </xf>
    <xf numFmtId="0" fontId="27" fillId="51" borderId="0" xfId="0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0" fontId="0" fillId="38" borderId="0" xfId="0" applyFont="1" applyFill="1" applyAlignment="1">
      <alignment vertical="center"/>
    </xf>
    <xf numFmtId="0" fontId="66" fillId="53" borderId="0" xfId="0" applyFont="1" applyFill="1" applyBorder="1" applyAlignment="1">
      <alignment horizontal="center"/>
    </xf>
    <xf numFmtId="0" fontId="66" fillId="52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09" fontId="14" fillId="0" borderId="10" xfId="47" applyNumberFormat="1" applyFont="1" applyFill="1" applyBorder="1">
      <alignment/>
      <protection/>
    </xf>
    <xf numFmtId="1" fontId="67" fillId="0" borderId="10" xfId="47" applyNumberFormat="1" applyFont="1" applyFill="1" applyBorder="1">
      <alignment/>
      <protection/>
    </xf>
    <xf numFmtId="209" fontId="14" fillId="35" borderId="11" xfId="47" applyNumberFormat="1" applyFont="1" applyFill="1" applyBorder="1">
      <alignment/>
      <protection/>
    </xf>
    <xf numFmtId="209" fontId="14" fillId="38" borderId="11" xfId="47" applyNumberFormat="1" applyFont="1" applyFill="1" applyBorder="1">
      <alignment/>
      <protection/>
    </xf>
    <xf numFmtId="209" fontId="14" fillId="33" borderId="11" xfId="47" applyNumberFormat="1" applyFont="1" applyFill="1" applyBorder="1">
      <alignment/>
      <protection/>
    </xf>
    <xf numFmtId="1" fontId="22" fillId="41" borderId="11" xfId="47" applyNumberFormat="1" applyFont="1" applyFill="1" applyBorder="1" applyAlignment="1">
      <alignment horizontal="center"/>
      <protection/>
    </xf>
    <xf numFmtId="210" fontId="61" fillId="33" borderId="11" xfId="48" applyNumberFormat="1" applyFont="1" applyFill="1" applyBorder="1" applyAlignment="1">
      <alignment horizontal="center"/>
      <protection/>
    </xf>
    <xf numFmtId="209" fontId="21" fillId="38" borderId="10" xfId="48" applyNumberFormat="1" applyFont="1" applyFill="1" applyBorder="1" applyAlignment="1">
      <alignment horizontal="right"/>
      <protection/>
    </xf>
    <xf numFmtId="209" fontId="21" fillId="0" borderId="10" xfId="48" applyNumberFormat="1" applyFont="1" applyFill="1" applyBorder="1" applyAlignment="1">
      <alignment horizontal="right"/>
      <protection/>
    </xf>
    <xf numFmtId="172" fontId="69" fillId="41" borderId="20" xfId="48" applyNumberFormat="1" applyFont="1" applyFill="1" applyBorder="1" applyAlignment="1">
      <alignment horizontal="center"/>
      <protection/>
    </xf>
    <xf numFmtId="172" fontId="69" fillId="37" borderId="15" xfId="48" applyNumberFormat="1" applyFont="1" applyFill="1" applyBorder="1" applyAlignment="1">
      <alignment horizontal="center"/>
      <protection/>
    </xf>
    <xf numFmtId="209" fontId="21" fillId="38" borderId="10" xfId="48" applyNumberFormat="1" applyFont="1" applyFill="1" applyBorder="1" applyAlignment="1">
      <alignment horizontal="center"/>
      <protection/>
    </xf>
    <xf numFmtId="209" fontId="21" fillId="0" borderId="10" xfId="48" applyNumberFormat="1" applyFont="1" applyFill="1" applyBorder="1" applyAlignment="1">
      <alignment horizontal="center"/>
      <protection/>
    </xf>
    <xf numFmtId="209" fontId="24" fillId="34" borderId="11" xfId="48" applyNumberFormat="1" applyFont="1" applyFill="1" applyBorder="1" applyAlignment="1">
      <alignment horizontal="right"/>
      <protection/>
    </xf>
    <xf numFmtId="0" fontId="22" fillId="34" borderId="20" xfId="48" applyFont="1" applyFill="1" applyBorder="1" applyAlignment="1">
      <alignment horizontal="center"/>
      <protection/>
    </xf>
    <xf numFmtId="0" fontId="22" fillId="34" borderId="15" xfId="48" applyFont="1" applyFill="1" applyBorder="1" applyAlignment="1">
      <alignment horizontal="center"/>
      <protection/>
    </xf>
    <xf numFmtId="0" fontId="22" fillId="37" borderId="24" xfId="50" applyFont="1" applyFill="1" applyBorder="1" applyAlignment="1">
      <alignment horizontal="left"/>
      <protection/>
    </xf>
    <xf numFmtId="0" fontId="0" fillId="37" borderId="26" xfId="50" applyFont="1" applyFill="1" applyBorder="1" applyAlignment="1">
      <alignment horizontal="left"/>
      <protection/>
    </xf>
    <xf numFmtId="209" fontId="21" fillId="38" borderId="11" xfId="48" applyNumberFormat="1" applyFont="1" applyFill="1" applyBorder="1" applyAlignment="1">
      <alignment horizontal="center"/>
      <protection/>
    </xf>
    <xf numFmtId="209" fontId="21" fillId="0" borderId="11" xfId="48" applyNumberFormat="1" applyFont="1" applyFill="1" applyBorder="1" applyAlignment="1">
      <alignment horizontal="center"/>
      <protection/>
    </xf>
    <xf numFmtId="172" fontId="24" fillId="41" borderId="17" xfId="48" applyNumberFormat="1" applyFont="1" applyFill="1" applyBorder="1" applyAlignment="1">
      <alignment horizontal="center"/>
      <protection/>
    </xf>
    <xf numFmtId="172" fontId="24" fillId="37" borderId="10" xfId="48" applyNumberFormat="1" applyFont="1" applyFill="1" applyBorder="1" applyAlignment="1">
      <alignment horizontal="center"/>
      <protection/>
    </xf>
    <xf numFmtId="0" fontId="59" fillId="39" borderId="10" xfId="48" applyFont="1" applyFill="1" applyBorder="1" applyAlignment="1">
      <alignment horizontal="center"/>
      <protection/>
    </xf>
    <xf numFmtId="1" fontId="28" fillId="46" borderId="21" xfId="48" applyNumberFormat="1" applyFont="1" applyFill="1" applyBorder="1" applyAlignment="1">
      <alignment horizontal="center"/>
      <protection/>
    </xf>
    <xf numFmtId="0" fontId="23" fillId="46" borderId="15" xfId="48" applyFont="1" applyFill="1" applyBorder="1" applyAlignment="1">
      <alignment horizontal="center" wrapText="1"/>
      <protection/>
    </xf>
    <xf numFmtId="0" fontId="24" fillId="46" borderId="11" xfId="48" applyFont="1" applyFill="1" applyBorder="1" applyAlignment="1">
      <alignment horizontal="center" vertical="center" wrapText="1"/>
      <protection/>
    </xf>
    <xf numFmtId="0" fontId="29" fillId="33" borderId="10" xfId="48" applyFont="1" applyFill="1" applyBorder="1" applyAlignment="1">
      <alignment horizontal="center" vertical="center"/>
      <protection/>
    </xf>
    <xf numFmtId="0" fontId="38" fillId="41" borderId="10" xfId="50" applyFont="1" applyFill="1" applyBorder="1" applyAlignment="1">
      <alignment vertical="center"/>
      <protection/>
    </xf>
    <xf numFmtId="0" fontId="39" fillId="41" borderId="10" xfId="50" applyFont="1" applyFill="1" applyBorder="1" applyAlignment="1">
      <alignment vertical="center"/>
      <protection/>
    </xf>
    <xf numFmtId="1" fontId="24" fillId="40" borderId="10" xfId="48" applyNumberFormat="1" applyFont="1" applyFill="1" applyBorder="1" applyAlignment="1">
      <alignment horizontal="center" vertical="center"/>
      <protection/>
    </xf>
    <xf numFmtId="1" fontId="28" fillId="0" borderId="10" xfId="48" applyNumberFormat="1" applyFont="1" applyFill="1" applyBorder="1" applyAlignment="1">
      <alignment horizontal="center" vertical="center"/>
      <protection/>
    </xf>
    <xf numFmtId="1" fontId="28" fillId="38" borderId="10" xfId="48" applyNumberFormat="1" applyFont="1" applyFill="1" applyBorder="1" applyAlignment="1">
      <alignment horizontal="center" vertical="center"/>
      <protection/>
    </xf>
    <xf numFmtId="1" fontId="28" fillId="38" borderId="10" xfId="48" applyNumberFormat="1" applyFont="1" applyFill="1" applyBorder="1" applyAlignment="1">
      <alignment horizontal="center" vertical="center"/>
      <protection/>
    </xf>
    <xf numFmtId="1" fontId="24" fillId="33" borderId="10" xfId="48" applyNumberFormat="1" applyFont="1" applyFill="1" applyBorder="1" applyAlignment="1">
      <alignment horizontal="center" vertical="center"/>
      <protection/>
    </xf>
    <xf numFmtId="1" fontId="64" fillId="50" borderId="10" xfId="48" applyNumberFormat="1" applyFont="1" applyFill="1" applyBorder="1" applyAlignment="1">
      <alignment horizontal="center" vertical="center"/>
      <protection/>
    </xf>
    <xf numFmtId="172" fontId="24" fillId="37" borderId="17" xfId="48" applyNumberFormat="1" applyFont="1" applyFill="1" applyBorder="1" applyAlignment="1">
      <alignment horizontal="center"/>
      <protection/>
    </xf>
    <xf numFmtId="172" fontId="24" fillId="41" borderId="10" xfId="48" applyNumberFormat="1" applyFont="1" applyFill="1" applyBorder="1" applyAlignment="1">
      <alignment horizontal="center"/>
      <protection/>
    </xf>
    <xf numFmtId="172" fontId="24" fillId="37" borderId="27" xfId="48" applyNumberFormat="1" applyFont="1" applyFill="1" applyBorder="1" applyAlignment="1">
      <alignment horizontal="center"/>
      <protection/>
    </xf>
    <xf numFmtId="209" fontId="21" fillId="38" borderId="17" xfId="48" applyNumberFormat="1" applyFont="1" applyFill="1" applyBorder="1" applyAlignment="1">
      <alignment horizontal="center"/>
      <protection/>
    </xf>
    <xf numFmtId="212" fontId="60" fillId="0" borderId="0" xfId="50" applyNumberFormat="1" applyFont="1" applyAlignment="1">
      <alignment horizontal="center"/>
      <protection/>
    </xf>
    <xf numFmtId="210" fontId="68" fillId="35" borderId="10" xfId="48" applyNumberFormat="1" applyFont="1" applyFill="1" applyBorder="1" applyAlignment="1">
      <alignment horizontal="right"/>
      <protection/>
    </xf>
    <xf numFmtId="2" fontId="46" fillId="0" borderId="0" xfId="48" applyNumberFormat="1" applyFont="1" applyFill="1" applyBorder="1" applyAlignment="1">
      <alignment horizontal="center"/>
      <protection/>
    </xf>
    <xf numFmtId="1" fontId="22" fillId="48" borderId="11" xfId="47" applyNumberFormat="1" applyFont="1" applyFill="1" applyBorder="1" applyAlignment="1">
      <alignment horizontal="center"/>
      <protection/>
    </xf>
    <xf numFmtId="212" fontId="70" fillId="0" borderId="0" xfId="50" applyNumberFormat="1" applyFont="1" applyAlignment="1">
      <alignment horizontal="center"/>
      <protection/>
    </xf>
    <xf numFmtId="212" fontId="71" fillId="0" borderId="0" xfId="50" applyNumberFormat="1" applyFont="1" applyAlignment="1">
      <alignment horizontal="center"/>
      <protection/>
    </xf>
    <xf numFmtId="0" fontId="71" fillId="0" borderId="0" xfId="50" applyNumberFormat="1" applyFont="1" applyAlignment="1">
      <alignment horizontal="center"/>
      <protection/>
    </xf>
    <xf numFmtId="1" fontId="14" fillId="0" borderId="10" xfId="47" applyNumberFormat="1" applyFont="1" applyFill="1" applyBorder="1" applyAlignment="1">
      <alignment horizontal="center"/>
      <protection/>
    </xf>
    <xf numFmtId="1" fontId="67" fillId="0" borderId="10" xfId="47" applyNumberFormat="1" applyFont="1" applyFill="1" applyBorder="1" applyAlignment="1">
      <alignment horizontal="center"/>
      <protection/>
    </xf>
    <xf numFmtId="2" fontId="44" fillId="0" borderId="0" xfId="50" applyNumberFormat="1" applyFont="1" applyAlignment="1">
      <alignment horizontal="center"/>
      <protection/>
    </xf>
    <xf numFmtId="2" fontId="60" fillId="0" borderId="0" xfId="50" applyNumberFormat="1" applyFont="1" applyAlignment="1">
      <alignment horizontal="center"/>
      <protection/>
    </xf>
    <xf numFmtId="0" fontId="0" fillId="37" borderId="0" xfId="0" applyFill="1" applyAlignment="1">
      <alignment vertical="center"/>
    </xf>
    <xf numFmtId="0" fontId="0" fillId="38" borderId="0" xfId="0" applyFill="1" applyAlignment="1">
      <alignment vertical="center"/>
    </xf>
    <xf numFmtId="0" fontId="35" fillId="0" borderId="0" xfId="47" applyFont="1" applyFill="1" applyBorder="1" applyAlignment="1">
      <alignment horizontal="center"/>
      <protection/>
    </xf>
    <xf numFmtId="0" fontId="27" fillId="42" borderId="0" xfId="0" applyFont="1" applyFill="1" applyAlignment="1">
      <alignment/>
    </xf>
    <xf numFmtId="0" fontId="27" fillId="54" borderId="0" xfId="0" applyFont="1" applyFill="1" applyBorder="1" applyAlignment="1">
      <alignment horizontal="left"/>
    </xf>
    <xf numFmtId="0" fontId="0" fillId="0" borderId="0" xfId="0" applyAlignment="1">
      <alignment/>
    </xf>
    <xf numFmtId="0" fontId="32" fillId="41" borderId="0" xfId="0" applyFont="1" applyFill="1" applyAlignment="1">
      <alignment/>
    </xf>
    <xf numFmtId="0" fontId="32" fillId="37" borderId="0" xfId="0" applyFont="1" applyFill="1" applyAlignment="1">
      <alignment/>
    </xf>
    <xf numFmtId="0" fontId="18" fillId="41" borderId="28" xfId="47" applyFont="1" applyFill="1" applyBorder="1" applyAlignment="1">
      <alignment horizontal="center"/>
      <protection/>
    </xf>
    <xf numFmtId="0" fontId="19" fillId="41" borderId="29" xfId="0" applyFont="1" applyFill="1" applyBorder="1" applyAlignment="1">
      <alignment horizontal="center"/>
    </xf>
    <xf numFmtId="0" fontId="19" fillId="41" borderId="30" xfId="0" applyFont="1" applyFill="1" applyBorder="1" applyAlignment="1">
      <alignment horizontal="center"/>
    </xf>
    <xf numFmtId="0" fontId="16" fillId="37" borderId="10" xfId="47" applyFont="1" applyFill="1" applyBorder="1" applyAlignment="1">
      <alignment horizontal="center"/>
      <protection/>
    </xf>
    <xf numFmtId="0" fontId="9" fillId="33" borderId="19" xfId="47" applyFont="1" applyFill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38" borderId="19" xfId="47" applyFont="1" applyFill="1" applyBorder="1" applyAlignment="1">
      <alignment horizontal="center"/>
      <protection/>
    </xf>
    <xf numFmtId="0" fontId="35" fillId="53" borderId="10" xfId="47" applyFont="1" applyFill="1" applyBorder="1" applyAlignment="1">
      <alignment horizontal="center" vertical="center"/>
      <protection/>
    </xf>
    <xf numFmtId="0" fontId="36" fillId="53" borderId="10" xfId="47" applyFont="1" applyFill="1" applyBorder="1" applyAlignment="1">
      <alignment horizontal="center" vertical="center"/>
      <protection/>
    </xf>
    <xf numFmtId="0" fontId="66" fillId="49" borderId="0" xfId="47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5" fillId="53" borderId="19" xfId="47" applyFont="1" applyFill="1" applyBorder="1" applyAlignment="1">
      <alignment horizontal="center" vertical="center"/>
      <protection/>
    </xf>
    <xf numFmtId="0" fontId="35" fillId="53" borderId="27" xfId="47" applyFont="1" applyFill="1" applyBorder="1" applyAlignment="1">
      <alignment horizontal="center" vertical="center"/>
      <protection/>
    </xf>
    <xf numFmtId="0" fontId="35" fillId="53" borderId="17" xfId="47" applyFont="1" applyFill="1" applyBorder="1" applyAlignment="1">
      <alignment horizontal="center" vertical="center"/>
      <protection/>
    </xf>
    <xf numFmtId="2" fontId="9" fillId="33" borderId="19" xfId="47" applyNumberFormat="1" applyFont="1" applyFill="1" applyBorder="1" applyAlignment="1">
      <alignment horizontal="center"/>
      <protection/>
    </xf>
    <xf numFmtId="2" fontId="0" fillId="0" borderId="2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9" fillId="38" borderId="19" xfId="47" applyNumberFormat="1" applyFont="1" applyFill="1" applyBorder="1" applyAlignment="1">
      <alignment horizontal="center"/>
      <protection/>
    </xf>
    <xf numFmtId="0" fontId="0" fillId="38" borderId="27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48" fillId="48" borderId="0" xfId="50" applyFont="1" applyFill="1" applyBorder="1" applyAlignment="1">
      <alignment horizontal="center"/>
      <protection/>
    </xf>
    <xf numFmtId="0" fontId="49" fillId="48" borderId="0" xfId="50" applyFont="1" applyFill="1" applyBorder="1" applyAlignment="1">
      <alignment horizontal="center"/>
      <protection/>
    </xf>
    <xf numFmtId="1" fontId="24" fillId="46" borderId="24" xfId="48" applyNumberFormat="1" applyFont="1" applyFill="1" applyBorder="1" applyAlignment="1">
      <alignment horizontal="left" vertical="center"/>
      <protection/>
    </xf>
    <xf numFmtId="0" fontId="0" fillId="46" borderId="26" xfId="0" applyFill="1" applyBorder="1" applyAlignment="1">
      <alignment horizontal="left" vertical="center"/>
    </xf>
    <xf numFmtId="0" fontId="48" fillId="45" borderId="0" xfId="50" applyFont="1" applyFill="1" applyBorder="1" applyAlignment="1">
      <alignment horizontal="center"/>
      <protection/>
    </xf>
    <xf numFmtId="0" fontId="49" fillId="45" borderId="0" xfId="50" applyFont="1" applyFill="1" applyBorder="1" applyAlignment="1">
      <alignment horizontal="center"/>
      <protection/>
    </xf>
    <xf numFmtId="1" fontId="24" fillId="46" borderId="31" xfId="48" applyNumberFormat="1" applyFont="1" applyFill="1" applyBorder="1" applyAlignment="1">
      <alignment horizontal="center" vertical="center"/>
      <protection/>
    </xf>
    <xf numFmtId="0" fontId="0" fillId="46" borderId="22" xfId="0" applyFill="1" applyBorder="1" applyAlignment="1">
      <alignment horizontal="center" vertical="center"/>
    </xf>
    <xf numFmtId="0" fontId="48" fillId="47" borderId="0" xfId="50" applyFont="1" applyFill="1" applyBorder="1" applyAlignment="1">
      <alignment horizontal="center"/>
      <protection/>
    </xf>
    <xf numFmtId="0" fontId="49" fillId="47" borderId="0" xfId="50" applyFont="1" applyFill="1" applyBorder="1" applyAlignment="1">
      <alignment horizontal="center"/>
      <protection/>
    </xf>
    <xf numFmtId="1" fontId="33" fillId="37" borderId="0" xfId="48" applyNumberFormat="1" applyFont="1" applyFill="1" applyBorder="1" applyAlignment="1">
      <alignment horizontal="left" vertical="center"/>
      <protection/>
    </xf>
    <xf numFmtId="0" fontId="17" fillId="37" borderId="22" xfId="0" applyFont="1" applyFill="1" applyBorder="1" applyAlignment="1">
      <alignment horizontal="left" vertical="center"/>
    </xf>
    <xf numFmtId="0" fontId="41" fillId="0" borderId="0" xfId="48" applyFont="1" applyAlignment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56" fillId="41" borderId="28" xfId="48" applyFont="1" applyFill="1" applyBorder="1" applyAlignment="1">
      <alignment horizontal="center" vertical="center"/>
      <protection/>
    </xf>
    <xf numFmtId="0" fontId="57" fillId="0" borderId="29" xfId="0" applyFont="1" applyBorder="1" applyAlignment="1">
      <alignment/>
    </xf>
    <xf numFmtId="0" fontId="57" fillId="0" borderId="30" xfId="0" applyFont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Sheet1" xfId="47"/>
    <cellStyle name="normální_KML celk.hod." xfId="48"/>
    <cellStyle name="normální_List1" xfId="49"/>
    <cellStyle name="normální_TLL 200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104775</xdr:rowOff>
    </xdr:from>
    <xdr:to>
      <xdr:col>3</xdr:col>
      <xdr:colOff>390525</xdr:colOff>
      <xdr:row>0</xdr:row>
      <xdr:rowOff>685800</xdr:rowOff>
    </xdr:to>
    <xdr:pic>
      <xdr:nvPicPr>
        <xdr:cNvPr id="1" name="Picture 5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04775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76200</xdr:rowOff>
    </xdr:from>
    <xdr:to>
      <xdr:col>2</xdr:col>
      <xdr:colOff>714375</xdr:colOff>
      <xdr:row>2</xdr:row>
      <xdr:rowOff>38100</xdr:rowOff>
    </xdr:to>
    <xdr:pic>
      <xdr:nvPicPr>
        <xdr:cNvPr id="2" name="Picture 4" descr="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0</xdr:row>
      <xdr:rowOff>76200</xdr:rowOff>
    </xdr:from>
    <xdr:to>
      <xdr:col>2</xdr:col>
      <xdr:colOff>714375</xdr:colOff>
      <xdr:row>2</xdr:row>
      <xdr:rowOff>38100</xdr:rowOff>
    </xdr:to>
    <xdr:pic>
      <xdr:nvPicPr>
        <xdr:cNvPr id="2" name="Picture 4" descr="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76200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733425</xdr:colOff>
      <xdr:row>2</xdr:row>
      <xdr:rowOff>19050</xdr:rowOff>
    </xdr:to>
    <xdr:pic>
      <xdr:nvPicPr>
        <xdr:cNvPr id="2" name="Picture 6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4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4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685800</xdr:colOff>
      <xdr:row>2</xdr:row>
      <xdr:rowOff>66675</xdr:rowOff>
    </xdr:to>
    <xdr:pic>
      <xdr:nvPicPr>
        <xdr:cNvPr id="2" name="Picture 5" descr="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477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2</xdr:col>
      <xdr:colOff>685800</xdr:colOff>
      <xdr:row>2</xdr:row>
      <xdr:rowOff>66675</xdr:rowOff>
    </xdr:to>
    <xdr:pic>
      <xdr:nvPicPr>
        <xdr:cNvPr id="2" name="Picture 5" descr="B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04775"/>
          <a:ext cx="12382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3</xdr:col>
      <xdr:colOff>447675</xdr:colOff>
      <xdr:row>2</xdr:row>
      <xdr:rowOff>152400</xdr:rowOff>
    </xdr:to>
    <xdr:pic>
      <xdr:nvPicPr>
        <xdr:cNvPr id="1" name="Picture 4" descr="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2105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733425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23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5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85725</xdr:rowOff>
    </xdr:from>
    <xdr:to>
      <xdr:col>3</xdr:col>
      <xdr:colOff>466725</xdr:colOff>
      <xdr:row>3</xdr:row>
      <xdr:rowOff>0</xdr:rowOff>
    </xdr:to>
    <xdr:pic>
      <xdr:nvPicPr>
        <xdr:cNvPr id="1" name="Picture 1" descr="logo_b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85725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133350</xdr:rowOff>
    </xdr:from>
    <xdr:to>
      <xdr:col>2</xdr:col>
      <xdr:colOff>723900</xdr:colOff>
      <xdr:row>2</xdr:row>
      <xdr:rowOff>19050</xdr:rowOff>
    </xdr:to>
    <xdr:pic>
      <xdr:nvPicPr>
        <xdr:cNvPr id="2" name="Picture 2" descr="SMLL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3350"/>
          <a:ext cx="1314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43"/>
  <sheetViews>
    <sheetView showGridLines="0" zoomScalePageLayoutView="0" workbookViewId="0" topLeftCell="A1">
      <selection activeCell="H36" sqref="H36"/>
    </sheetView>
  </sheetViews>
  <sheetFormatPr defaultColWidth="9.140625" defaultRowHeight="12.75"/>
  <cols>
    <col min="1" max="1" width="10.57421875" style="0" customWidth="1"/>
    <col min="2" max="2" width="13.8515625" style="0" customWidth="1"/>
    <col min="3" max="3" width="13.7109375" style="0" customWidth="1"/>
    <col min="4" max="4" width="7.421875" style="0" customWidth="1"/>
    <col min="5" max="5" width="10.7109375" style="0" customWidth="1"/>
  </cols>
  <sheetData>
    <row r="1" spans="1:5" ht="64.5" customHeight="1">
      <c r="A1" s="59"/>
      <c r="B1" s="1"/>
      <c r="C1" s="1"/>
      <c r="D1" s="1"/>
      <c r="E1" s="60"/>
    </row>
    <row r="2" spans="1:5" ht="18.75" customHeight="1">
      <c r="A2" s="61" t="s">
        <v>57</v>
      </c>
      <c r="B2" s="61" t="s">
        <v>55</v>
      </c>
      <c r="C2" s="61" t="s">
        <v>58</v>
      </c>
      <c r="D2" s="61" t="s">
        <v>59</v>
      </c>
      <c r="E2" s="62" t="s">
        <v>56</v>
      </c>
    </row>
    <row r="3" spans="1:5" ht="14.25" customHeight="1">
      <c r="A3" s="58">
        <v>1</v>
      </c>
      <c r="B3" s="136">
        <v>101</v>
      </c>
      <c r="C3" s="128" t="s">
        <v>80</v>
      </c>
      <c r="D3" s="129" t="s">
        <v>81</v>
      </c>
      <c r="E3" s="64" t="s">
        <v>82</v>
      </c>
    </row>
    <row r="4" spans="1:5" ht="14.25" customHeight="1">
      <c r="A4" s="58">
        <v>2</v>
      </c>
      <c r="B4" s="137">
        <v>102</v>
      </c>
      <c r="C4" s="128" t="s">
        <v>83</v>
      </c>
      <c r="D4" s="129" t="s">
        <v>84</v>
      </c>
      <c r="E4" s="66" t="s">
        <v>85</v>
      </c>
    </row>
    <row r="5" spans="1:5" ht="14.25" customHeight="1">
      <c r="A5" s="58">
        <v>3</v>
      </c>
      <c r="B5" s="137">
        <v>103</v>
      </c>
      <c r="C5" s="128" t="s">
        <v>86</v>
      </c>
      <c r="D5" s="129" t="s">
        <v>87</v>
      </c>
      <c r="E5" s="65"/>
    </row>
    <row r="6" spans="1:5" ht="14.25" customHeight="1">
      <c r="A6" s="58">
        <v>4</v>
      </c>
      <c r="B6" s="137">
        <v>104</v>
      </c>
      <c r="C6" s="128" t="s">
        <v>88</v>
      </c>
      <c r="D6" s="129" t="s">
        <v>84</v>
      </c>
      <c r="E6" s="64" t="s">
        <v>89</v>
      </c>
    </row>
    <row r="7" spans="1:5" ht="14.25" customHeight="1">
      <c r="A7" s="58">
        <v>5</v>
      </c>
      <c r="B7" s="137">
        <v>105</v>
      </c>
      <c r="C7" s="128" t="s">
        <v>88</v>
      </c>
      <c r="D7" s="129" t="s">
        <v>90</v>
      </c>
      <c r="E7" s="64" t="s">
        <v>91</v>
      </c>
    </row>
    <row r="8" spans="1:5" ht="14.25" customHeight="1">
      <c r="A8" s="58">
        <v>6</v>
      </c>
      <c r="B8" s="137">
        <v>106</v>
      </c>
      <c r="C8" s="128" t="s">
        <v>92</v>
      </c>
      <c r="D8" s="129" t="s">
        <v>93</v>
      </c>
      <c r="E8" s="65"/>
    </row>
    <row r="9" spans="1:5" ht="14.25" customHeight="1">
      <c r="A9" s="58">
        <v>7</v>
      </c>
      <c r="B9" s="137">
        <v>107</v>
      </c>
      <c r="C9" s="128" t="s">
        <v>94</v>
      </c>
      <c r="D9" s="129" t="s">
        <v>95</v>
      </c>
      <c r="E9" s="63" t="s">
        <v>96</v>
      </c>
    </row>
    <row r="10" spans="1:5" ht="14.25" customHeight="1">
      <c r="A10" s="58">
        <v>8</v>
      </c>
      <c r="B10" s="137">
        <v>108</v>
      </c>
      <c r="C10" s="128" t="s">
        <v>97</v>
      </c>
      <c r="D10" s="129" t="s">
        <v>98</v>
      </c>
      <c r="E10" s="63" t="s">
        <v>99</v>
      </c>
    </row>
    <row r="11" spans="1:5" ht="14.25" customHeight="1">
      <c r="A11" s="58">
        <v>9</v>
      </c>
      <c r="B11" s="137">
        <v>109</v>
      </c>
      <c r="C11" s="128" t="s">
        <v>100</v>
      </c>
      <c r="D11" s="129" t="s">
        <v>101</v>
      </c>
      <c r="E11" s="64" t="s">
        <v>102</v>
      </c>
    </row>
    <row r="12" spans="1:5" ht="14.25" customHeight="1">
      <c r="A12" s="58">
        <v>10</v>
      </c>
      <c r="B12" s="137">
        <v>110</v>
      </c>
      <c r="C12" s="130" t="s">
        <v>103</v>
      </c>
      <c r="D12" s="129" t="s">
        <v>104</v>
      </c>
      <c r="E12" s="64" t="s">
        <v>105</v>
      </c>
    </row>
    <row r="13" spans="1:5" ht="14.25" customHeight="1">
      <c r="A13" s="58">
        <v>11</v>
      </c>
      <c r="B13" s="137">
        <v>111</v>
      </c>
      <c r="C13" s="128" t="s">
        <v>100</v>
      </c>
      <c r="D13" s="129" t="s">
        <v>106</v>
      </c>
      <c r="E13" s="63" t="s">
        <v>107</v>
      </c>
    </row>
    <row r="14" spans="1:5" ht="14.25" customHeight="1">
      <c r="A14" s="58">
        <v>12</v>
      </c>
      <c r="B14" s="137">
        <v>112</v>
      </c>
      <c r="C14" s="128" t="s">
        <v>108</v>
      </c>
      <c r="D14" s="129" t="s">
        <v>109</v>
      </c>
      <c r="E14" s="63"/>
    </row>
    <row r="15" spans="1:5" ht="14.25" customHeight="1">
      <c r="A15" s="58">
        <v>13</v>
      </c>
      <c r="B15" s="137">
        <v>113</v>
      </c>
      <c r="C15" s="128" t="s">
        <v>110</v>
      </c>
      <c r="D15" s="129" t="s">
        <v>111</v>
      </c>
      <c r="E15" s="63"/>
    </row>
    <row r="16" spans="1:5" ht="14.25" customHeight="1">
      <c r="A16" s="58">
        <v>14</v>
      </c>
      <c r="B16" s="137">
        <v>114</v>
      </c>
      <c r="C16" s="128" t="s">
        <v>112</v>
      </c>
      <c r="D16" s="129" t="s">
        <v>90</v>
      </c>
      <c r="E16" s="65"/>
    </row>
    <row r="17" spans="1:5" ht="14.25" customHeight="1">
      <c r="A17" s="58">
        <v>15</v>
      </c>
      <c r="B17" s="137">
        <v>115</v>
      </c>
      <c r="C17" s="128" t="s">
        <v>113</v>
      </c>
      <c r="D17" s="129" t="s">
        <v>114</v>
      </c>
      <c r="E17" s="63"/>
    </row>
    <row r="18" spans="1:5" ht="14.25" customHeight="1">
      <c r="A18" s="58">
        <v>16</v>
      </c>
      <c r="B18" s="137">
        <v>116</v>
      </c>
      <c r="C18" s="128" t="s">
        <v>115</v>
      </c>
      <c r="D18" s="129" t="s">
        <v>116</v>
      </c>
      <c r="E18" s="63"/>
    </row>
    <row r="19" spans="1:5" ht="14.25" customHeight="1">
      <c r="A19" s="58">
        <v>17</v>
      </c>
      <c r="B19" s="137">
        <v>117</v>
      </c>
      <c r="C19" s="128" t="s">
        <v>117</v>
      </c>
      <c r="D19" s="129" t="s">
        <v>118</v>
      </c>
      <c r="E19" s="64" t="s">
        <v>119</v>
      </c>
    </row>
    <row r="20" spans="1:5" ht="14.25" customHeight="1">
      <c r="A20" s="58">
        <v>18</v>
      </c>
      <c r="B20" s="137">
        <v>118</v>
      </c>
      <c r="C20" s="128" t="s">
        <v>120</v>
      </c>
      <c r="D20" s="129" t="s">
        <v>121</v>
      </c>
      <c r="E20" s="63" t="s">
        <v>122</v>
      </c>
    </row>
    <row r="21" spans="1:5" ht="14.25" customHeight="1">
      <c r="A21" s="58">
        <v>19</v>
      </c>
      <c r="B21" s="137">
        <v>119</v>
      </c>
      <c r="C21" s="128" t="s">
        <v>134</v>
      </c>
      <c r="D21" s="129" t="s">
        <v>135</v>
      </c>
      <c r="E21" s="64"/>
    </row>
    <row r="22" spans="1:5" ht="14.25" customHeight="1">
      <c r="A22" s="58">
        <v>20</v>
      </c>
      <c r="B22" s="137">
        <v>120</v>
      </c>
      <c r="C22" s="128" t="s">
        <v>136</v>
      </c>
      <c r="D22" s="129" t="s">
        <v>137</v>
      </c>
      <c r="E22" s="64"/>
    </row>
    <row r="23" spans="1:5" ht="14.25" customHeight="1">
      <c r="A23" s="58">
        <v>21</v>
      </c>
      <c r="B23" s="137">
        <v>121</v>
      </c>
      <c r="C23" s="128" t="s">
        <v>138</v>
      </c>
      <c r="D23" s="129" t="s">
        <v>137</v>
      </c>
      <c r="E23" s="63" t="s">
        <v>139</v>
      </c>
    </row>
    <row r="24" spans="1:5" ht="14.25" customHeight="1">
      <c r="A24" s="58">
        <v>22</v>
      </c>
      <c r="B24" s="137">
        <v>122</v>
      </c>
      <c r="C24" s="128" t="s">
        <v>140</v>
      </c>
      <c r="D24" s="129" t="s">
        <v>141</v>
      </c>
      <c r="E24" s="63"/>
    </row>
    <row r="25" spans="1:5" ht="14.25" customHeight="1">
      <c r="A25" s="58">
        <v>23</v>
      </c>
      <c r="B25" s="137">
        <v>123</v>
      </c>
      <c r="C25" s="128" t="s">
        <v>142</v>
      </c>
      <c r="D25" s="129" t="s">
        <v>143</v>
      </c>
      <c r="E25" s="64"/>
    </row>
    <row r="26" spans="1:5" ht="12.75">
      <c r="A26" s="58">
        <v>24</v>
      </c>
      <c r="B26" s="137">
        <v>124</v>
      </c>
      <c r="C26" s="128" t="s">
        <v>144</v>
      </c>
      <c r="D26" s="129" t="s">
        <v>109</v>
      </c>
      <c r="E26" s="64" t="s">
        <v>145</v>
      </c>
    </row>
    <row r="27" spans="1:8" s="54" customFormat="1" ht="13.5" customHeight="1">
      <c r="A27" s="58">
        <v>26</v>
      </c>
      <c r="B27" s="137">
        <v>125</v>
      </c>
      <c r="C27" s="130" t="s">
        <v>169</v>
      </c>
      <c r="D27" s="131" t="s">
        <v>104</v>
      </c>
      <c r="E27" s="64" t="s">
        <v>192</v>
      </c>
      <c r="F27" s="128" t="s">
        <v>123</v>
      </c>
      <c r="G27" s="129" t="s">
        <v>104</v>
      </c>
      <c r="H27" s="63"/>
    </row>
    <row r="28" spans="1:8" s="54" customFormat="1" ht="13.5" customHeight="1">
      <c r="A28" s="58">
        <v>25</v>
      </c>
      <c r="B28" s="137">
        <v>126</v>
      </c>
      <c r="C28" s="128" t="s">
        <v>129</v>
      </c>
      <c r="D28" s="129" t="s">
        <v>84</v>
      </c>
      <c r="E28" s="63" t="s">
        <v>130</v>
      </c>
      <c r="F28" s="128" t="s">
        <v>124</v>
      </c>
      <c r="G28" s="129" t="s">
        <v>125</v>
      </c>
      <c r="H28" s="64"/>
    </row>
    <row r="29" spans="1:8" s="54" customFormat="1" ht="13.5" customHeight="1">
      <c r="A29" s="58">
        <v>27</v>
      </c>
      <c r="B29" s="137">
        <v>127</v>
      </c>
      <c r="C29" s="128" t="s">
        <v>147</v>
      </c>
      <c r="D29" s="129" t="s">
        <v>148</v>
      </c>
      <c r="E29" s="63"/>
      <c r="F29" s="128" t="s">
        <v>126</v>
      </c>
      <c r="G29" s="129" t="s">
        <v>81</v>
      </c>
      <c r="H29" s="64" t="s">
        <v>228</v>
      </c>
    </row>
    <row r="30" spans="1:8" s="54" customFormat="1" ht="13.5" customHeight="1">
      <c r="A30" s="58">
        <v>28</v>
      </c>
      <c r="B30" s="137">
        <v>128</v>
      </c>
      <c r="C30" s="128" t="s">
        <v>149</v>
      </c>
      <c r="D30" s="129" t="s">
        <v>150</v>
      </c>
      <c r="E30" s="63"/>
      <c r="F30" s="128" t="s">
        <v>127</v>
      </c>
      <c r="G30" s="129" t="s">
        <v>128</v>
      </c>
      <c r="H30" s="63"/>
    </row>
    <row r="31" spans="1:8" s="54" customFormat="1" ht="13.5" customHeight="1">
      <c r="A31" s="58">
        <v>29</v>
      </c>
      <c r="B31" s="137">
        <v>129</v>
      </c>
      <c r="C31" s="128" t="s">
        <v>126</v>
      </c>
      <c r="D31" s="129" t="s">
        <v>81</v>
      </c>
      <c r="E31" s="64" t="s">
        <v>228</v>
      </c>
      <c r="F31" s="130" t="s">
        <v>129</v>
      </c>
      <c r="G31" s="131" t="s">
        <v>84</v>
      </c>
      <c r="H31" s="64" t="s">
        <v>130</v>
      </c>
    </row>
    <row r="32" spans="1:8" s="54" customFormat="1" ht="13.5" customHeight="1">
      <c r="A32" s="58">
        <v>30</v>
      </c>
      <c r="B32" s="137">
        <v>130</v>
      </c>
      <c r="C32" s="128" t="s">
        <v>231</v>
      </c>
      <c r="D32" s="129" t="s">
        <v>232</v>
      </c>
      <c r="E32" s="63" t="s">
        <v>233</v>
      </c>
      <c r="F32" s="128" t="s">
        <v>131</v>
      </c>
      <c r="G32" s="129" t="s">
        <v>132</v>
      </c>
      <c r="H32" s="63" t="s">
        <v>133</v>
      </c>
    </row>
    <row r="33" s="54" customFormat="1" ht="13.5" customHeight="1">
      <c r="A33" s="57"/>
    </row>
    <row r="34" spans="1:4" s="54" customFormat="1" ht="13.5" customHeight="1">
      <c r="A34" s="55"/>
      <c r="B34" s="203"/>
      <c r="C34" s="203"/>
      <c r="D34" s="203"/>
    </row>
    <row r="35" s="54" customFormat="1" ht="13.5" customHeight="1">
      <c r="A35" s="56"/>
    </row>
    <row r="36" s="54" customFormat="1" ht="13.5" customHeight="1">
      <c r="A36" s="56"/>
    </row>
    <row r="37" s="54" customFormat="1" ht="13.5" customHeight="1">
      <c r="A37" s="56"/>
    </row>
    <row r="38" s="54" customFormat="1" ht="13.5" customHeight="1">
      <c r="A38" s="56"/>
    </row>
    <row r="39" s="54" customFormat="1" ht="12.75">
      <c r="B39" s="57"/>
    </row>
    <row r="40" ht="12.75">
      <c r="B40" s="2"/>
    </row>
    <row r="41" spans="1:2" ht="12.75">
      <c r="A41" s="1"/>
      <c r="B41" s="2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</sheetData>
  <sheetProtection/>
  <mergeCells count="1">
    <mergeCell ref="B34:D3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1"/>
  <dimension ref="A1:Y39"/>
  <sheetViews>
    <sheetView showGridLines="0" zoomScale="95" zoomScaleNormal="9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246</v>
      </c>
      <c r="D4" s="22" t="s">
        <v>17</v>
      </c>
      <c r="E4" s="141">
        <f>SUM(E6:E21)</f>
        <v>0</v>
      </c>
      <c r="F4" s="213" t="s">
        <v>66</v>
      </c>
      <c r="G4" s="214"/>
      <c r="H4" s="214"/>
      <c r="I4" s="215"/>
      <c r="J4" s="141">
        <f>SUM(J6:J21)</f>
        <v>0</v>
      </c>
      <c r="K4" s="216" t="s">
        <v>67</v>
      </c>
      <c r="L4" s="214"/>
      <c r="M4" s="214"/>
      <c r="N4" s="215"/>
      <c r="O4" s="212" t="s">
        <v>25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HRÁČI!B16</f>
        <v>114</v>
      </c>
      <c r="C6" s="73" t="str">
        <f>HRÁČI!C16</f>
        <v>Pecov</v>
      </c>
      <c r="D6" s="74" t="str">
        <f>HRÁČI!D16</f>
        <v>Ivan</v>
      </c>
      <c r="E6" s="151">
        <v>24.72</v>
      </c>
      <c r="F6" s="152">
        <v>28</v>
      </c>
      <c r="G6" s="75">
        <f aca="true" t="shared" si="0" ref="G6:G21">F6*0.1</f>
        <v>2.8000000000000003</v>
      </c>
      <c r="H6" s="153">
        <f aca="true" t="shared" si="1" ref="H6:H21">E6+G6</f>
        <v>27.52</v>
      </c>
      <c r="I6" s="23">
        <v>15</v>
      </c>
      <c r="J6" s="151">
        <v>7.32</v>
      </c>
      <c r="K6" s="152">
        <v>52</v>
      </c>
      <c r="L6" s="8">
        <f aca="true" t="shared" si="2" ref="L6:L21">K6*0.1</f>
        <v>5.2</v>
      </c>
      <c r="M6" s="153">
        <f aca="true" t="shared" si="3" ref="M6:M21">J6+L6</f>
        <v>12.52</v>
      </c>
      <c r="N6" s="23">
        <v>15</v>
      </c>
      <c r="O6" s="154">
        <f aca="true" t="shared" si="4" ref="O6:O21">E6+J6</f>
        <v>32.04</v>
      </c>
      <c r="P6" s="76">
        <f aca="true" t="shared" si="5" ref="P6:P21">G6+L6</f>
        <v>8</v>
      </c>
      <c r="Q6" s="155">
        <f aca="true" t="shared" si="6" ref="Q6:Q21">H6+M6</f>
        <v>40.04</v>
      </c>
      <c r="R6" s="77">
        <f aca="true" t="shared" si="7" ref="R6:R21">I6+N6</f>
        <v>30</v>
      </c>
      <c r="S6" s="106">
        <v>3</v>
      </c>
      <c r="T6" s="78"/>
      <c r="U6" s="193">
        <f aca="true" t="shared" si="8" ref="U6:U21">R6+S6+T6</f>
        <v>33</v>
      </c>
      <c r="Y6" s="21"/>
    </row>
    <row r="7" spans="1:21" ht="15.75" customHeight="1">
      <c r="A7" s="9">
        <v>2</v>
      </c>
      <c r="B7" s="80">
        <f>HRÁČI!B5</f>
        <v>103</v>
      </c>
      <c r="C7" s="81" t="str">
        <f>HRÁČI!C5</f>
        <v>Kazimír </v>
      </c>
      <c r="D7" s="82" t="str">
        <f>HRÁČI!D5</f>
        <v>Jozef</v>
      </c>
      <c r="E7" s="151">
        <v>20.14</v>
      </c>
      <c r="F7" s="152">
        <v>136</v>
      </c>
      <c r="G7" s="75">
        <f t="shared" si="0"/>
        <v>13.600000000000001</v>
      </c>
      <c r="H7" s="153">
        <f t="shared" si="1"/>
        <v>33.74</v>
      </c>
      <c r="I7" s="23">
        <v>16</v>
      </c>
      <c r="J7" s="151">
        <v>0.44</v>
      </c>
      <c r="K7" s="152">
        <v>48</v>
      </c>
      <c r="L7" s="8">
        <f t="shared" si="2"/>
        <v>4.800000000000001</v>
      </c>
      <c r="M7" s="153">
        <f t="shared" si="3"/>
        <v>5.240000000000001</v>
      </c>
      <c r="N7" s="23">
        <v>10</v>
      </c>
      <c r="O7" s="154">
        <f t="shared" si="4"/>
        <v>20.580000000000002</v>
      </c>
      <c r="P7" s="76">
        <f t="shared" si="5"/>
        <v>18.400000000000002</v>
      </c>
      <c r="Q7" s="155">
        <f t="shared" si="6"/>
        <v>38.980000000000004</v>
      </c>
      <c r="R7" s="77">
        <f t="shared" si="7"/>
        <v>26</v>
      </c>
      <c r="S7" s="106">
        <v>2</v>
      </c>
      <c r="T7" s="78">
        <v>3</v>
      </c>
      <c r="U7" s="79">
        <f t="shared" si="8"/>
        <v>31</v>
      </c>
    </row>
    <row r="8" spans="1:21" ht="15.75" customHeight="1">
      <c r="A8" s="10">
        <v>3</v>
      </c>
      <c r="B8" s="80">
        <f>HRÁČI!B32</f>
        <v>130</v>
      </c>
      <c r="C8" s="81" t="str">
        <f>HRÁČI!C32</f>
        <v>Serbin</v>
      </c>
      <c r="D8" s="82" t="str">
        <f>HRÁČI!D32</f>
        <v>Rastislav</v>
      </c>
      <c r="E8" s="151">
        <v>3.66</v>
      </c>
      <c r="F8" s="152">
        <v>110</v>
      </c>
      <c r="G8" s="75">
        <f t="shared" si="0"/>
        <v>11</v>
      </c>
      <c r="H8" s="153">
        <f t="shared" si="1"/>
        <v>14.66</v>
      </c>
      <c r="I8" s="23">
        <v>11</v>
      </c>
      <c r="J8" s="151">
        <v>2.16</v>
      </c>
      <c r="K8" s="152">
        <v>66</v>
      </c>
      <c r="L8" s="8">
        <f t="shared" si="2"/>
        <v>6.6000000000000005</v>
      </c>
      <c r="M8" s="153">
        <f t="shared" si="3"/>
        <v>8.760000000000002</v>
      </c>
      <c r="N8" s="23">
        <v>13</v>
      </c>
      <c r="O8" s="154">
        <f t="shared" si="4"/>
        <v>5.82</v>
      </c>
      <c r="P8" s="76">
        <f t="shared" si="5"/>
        <v>17.6</v>
      </c>
      <c r="Q8" s="155">
        <f t="shared" si="6"/>
        <v>23.42</v>
      </c>
      <c r="R8" s="77">
        <f t="shared" si="7"/>
        <v>24</v>
      </c>
      <c r="S8" s="106">
        <v>1</v>
      </c>
      <c r="T8" s="78">
        <v>1</v>
      </c>
      <c r="U8" s="79">
        <f t="shared" si="8"/>
        <v>26</v>
      </c>
    </row>
    <row r="9" spans="1:21" ht="15.75" customHeight="1">
      <c r="A9" s="9">
        <v>4</v>
      </c>
      <c r="B9" s="80">
        <f>HRÁČI!B11</f>
        <v>109</v>
      </c>
      <c r="C9" s="81" t="str">
        <f>HRÁČI!C11</f>
        <v>Andraščíková  </v>
      </c>
      <c r="D9" s="82" t="str">
        <f>HRÁČI!D11</f>
        <v>Beáta</v>
      </c>
      <c r="E9" s="151">
        <v>0.2</v>
      </c>
      <c r="F9" s="152">
        <v>1</v>
      </c>
      <c r="G9" s="75">
        <f t="shared" si="0"/>
        <v>0.1</v>
      </c>
      <c r="H9" s="153">
        <f t="shared" si="1"/>
        <v>0.30000000000000004</v>
      </c>
      <c r="I9" s="23">
        <v>7</v>
      </c>
      <c r="J9" s="151">
        <v>10.68</v>
      </c>
      <c r="K9" s="152">
        <v>86</v>
      </c>
      <c r="L9" s="8">
        <f t="shared" si="2"/>
        <v>8.6</v>
      </c>
      <c r="M9" s="153">
        <f t="shared" si="3"/>
        <v>19.28</v>
      </c>
      <c r="N9" s="23">
        <v>16</v>
      </c>
      <c r="O9" s="154">
        <f t="shared" si="4"/>
        <v>10.879999999999999</v>
      </c>
      <c r="P9" s="76">
        <f t="shared" si="5"/>
        <v>8.7</v>
      </c>
      <c r="Q9" s="155">
        <f t="shared" si="6"/>
        <v>19.580000000000002</v>
      </c>
      <c r="R9" s="77">
        <f t="shared" si="7"/>
        <v>23</v>
      </c>
      <c r="S9" s="106"/>
      <c r="T9" s="78"/>
      <c r="U9" s="79">
        <f t="shared" si="8"/>
        <v>23</v>
      </c>
    </row>
    <row r="10" spans="1:21" ht="15.75" customHeight="1">
      <c r="A10" s="10">
        <v>5</v>
      </c>
      <c r="B10" s="80">
        <f>HRÁČI!B17</f>
        <v>115</v>
      </c>
      <c r="C10" s="81" t="str">
        <f>HRÁČI!C17</f>
        <v>Rigo</v>
      </c>
      <c r="D10" s="82" t="str">
        <f>HRÁČI!D17</f>
        <v>Ľudovít</v>
      </c>
      <c r="E10" s="151">
        <v>8.7</v>
      </c>
      <c r="F10" s="152">
        <v>104</v>
      </c>
      <c r="G10" s="75">
        <f t="shared" si="0"/>
        <v>10.4</v>
      </c>
      <c r="H10" s="153">
        <f t="shared" si="1"/>
        <v>19.1</v>
      </c>
      <c r="I10" s="23">
        <v>13</v>
      </c>
      <c r="J10" s="151">
        <v>-3.98</v>
      </c>
      <c r="K10" s="152">
        <v>78</v>
      </c>
      <c r="L10" s="8">
        <f t="shared" si="2"/>
        <v>7.800000000000001</v>
      </c>
      <c r="M10" s="153">
        <f t="shared" si="3"/>
        <v>3.8200000000000007</v>
      </c>
      <c r="N10" s="23">
        <v>8</v>
      </c>
      <c r="O10" s="154">
        <f t="shared" si="4"/>
        <v>4.719999999999999</v>
      </c>
      <c r="P10" s="76">
        <f t="shared" si="5"/>
        <v>18.200000000000003</v>
      </c>
      <c r="Q10" s="155">
        <f t="shared" si="6"/>
        <v>22.92</v>
      </c>
      <c r="R10" s="77">
        <f t="shared" si="7"/>
        <v>21</v>
      </c>
      <c r="S10" s="106"/>
      <c r="T10" s="78">
        <v>2</v>
      </c>
      <c r="U10" s="79">
        <f t="shared" si="8"/>
        <v>23</v>
      </c>
    </row>
    <row r="11" spans="1:21" ht="15.75" customHeight="1">
      <c r="A11" s="9">
        <v>6</v>
      </c>
      <c r="B11" s="80">
        <f>HRÁČI!B29</f>
        <v>127</v>
      </c>
      <c r="C11" s="81" t="str">
        <f>HRÁČI!C29</f>
        <v>Gavula</v>
      </c>
      <c r="D11" s="82" t="str">
        <f>HRÁČI!D29</f>
        <v>Gabriel</v>
      </c>
      <c r="E11" s="151">
        <v>3.9</v>
      </c>
      <c r="F11" s="152">
        <v>58</v>
      </c>
      <c r="G11" s="75">
        <f t="shared" si="0"/>
        <v>5.800000000000001</v>
      </c>
      <c r="H11" s="153">
        <f t="shared" si="1"/>
        <v>9.700000000000001</v>
      </c>
      <c r="I11" s="23">
        <v>10</v>
      </c>
      <c r="J11" s="151">
        <v>1.6</v>
      </c>
      <c r="K11" s="152">
        <v>45</v>
      </c>
      <c r="L11" s="8">
        <f t="shared" si="2"/>
        <v>4.5</v>
      </c>
      <c r="M11" s="153">
        <f t="shared" si="3"/>
        <v>6.1</v>
      </c>
      <c r="N11" s="23">
        <v>11</v>
      </c>
      <c r="O11" s="154">
        <f t="shared" si="4"/>
        <v>5.5</v>
      </c>
      <c r="P11" s="76">
        <f t="shared" si="5"/>
        <v>10.3</v>
      </c>
      <c r="Q11" s="155">
        <f t="shared" si="6"/>
        <v>15.8</v>
      </c>
      <c r="R11" s="77">
        <f t="shared" si="7"/>
        <v>21</v>
      </c>
      <c r="S11" s="106"/>
      <c r="T11" s="78"/>
      <c r="U11" s="79">
        <f t="shared" si="8"/>
        <v>21</v>
      </c>
    </row>
    <row r="12" spans="1:21" ht="15.75" customHeight="1">
      <c r="A12" s="10">
        <v>7</v>
      </c>
      <c r="B12" s="80">
        <f>HRÁČI!B18</f>
        <v>116</v>
      </c>
      <c r="C12" s="81" t="str">
        <f>HRÁČI!C18</f>
        <v>Učník</v>
      </c>
      <c r="D12" s="82" t="str">
        <f>HRÁČI!D18</f>
        <v>Stanislav</v>
      </c>
      <c r="E12" s="151">
        <v>11.78</v>
      </c>
      <c r="F12" s="152">
        <v>84</v>
      </c>
      <c r="G12" s="75">
        <f t="shared" si="0"/>
        <v>8.4</v>
      </c>
      <c r="H12" s="153">
        <f t="shared" si="1"/>
        <v>20.18</v>
      </c>
      <c r="I12" s="23">
        <v>14</v>
      </c>
      <c r="J12" s="151">
        <v>-3.78</v>
      </c>
      <c r="K12" s="152">
        <v>2</v>
      </c>
      <c r="L12" s="8">
        <f t="shared" si="2"/>
        <v>0.2</v>
      </c>
      <c r="M12" s="153">
        <f t="shared" si="3"/>
        <v>-3.5799999999999996</v>
      </c>
      <c r="N12" s="23">
        <v>4</v>
      </c>
      <c r="O12" s="154">
        <f t="shared" si="4"/>
        <v>8</v>
      </c>
      <c r="P12" s="76">
        <f t="shared" si="5"/>
        <v>8.6</v>
      </c>
      <c r="Q12" s="155">
        <f t="shared" si="6"/>
        <v>16.6</v>
      </c>
      <c r="R12" s="77">
        <f t="shared" si="7"/>
        <v>18</v>
      </c>
      <c r="S12" s="106"/>
      <c r="T12" s="78"/>
      <c r="U12" s="79">
        <f t="shared" si="8"/>
        <v>18</v>
      </c>
    </row>
    <row r="13" spans="1:21" ht="15.75" customHeight="1">
      <c r="A13" s="9">
        <v>8</v>
      </c>
      <c r="B13" s="80">
        <f>HRÁČI!B6</f>
        <v>104</v>
      </c>
      <c r="C13" s="81" t="str">
        <f>HRÁČI!C6</f>
        <v>Vavrík  </v>
      </c>
      <c r="D13" s="82" t="str">
        <f>HRÁČI!D6</f>
        <v>Roman</v>
      </c>
      <c r="E13" s="151">
        <v>2.4</v>
      </c>
      <c r="F13" s="152">
        <v>49</v>
      </c>
      <c r="G13" s="75">
        <f t="shared" si="0"/>
        <v>4.9</v>
      </c>
      <c r="H13" s="153">
        <f t="shared" si="1"/>
        <v>7.300000000000001</v>
      </c>
      <c r="I13" s="23">
        <v>9</v>
      </c>
      <c r="J13" s="151">
        <v>4.88</v>
      </c>
      <c r="K13" s="152">
        <v>2</v>
      </c>
      <c r="L13" s="8">
        <f t="shared" si="2"/>
        <v>0.2</v>
      </c>
      <c r="M13" s="153">
        <f t="shared" si="3"/>
        <v>5.08</v>
      </c>
      <c r="N13" s="23">
        <v>9</v>
      </c>
      <c r="O13" s="154">
        <f t="shared" si="4"/>
        <v>7.279999999999999</v>
      </c>
      <c r="P13" s="76">
        <f t="shared" si="5"/>
        <v>5.1000000000000005</v>
      </c>
      <c r="Q13" s="155">
        <f t="shared" si="6"/>
        <v>12.38</v>
      </c>
      <c r="R13" s="77">
        <f t="shared" si="7"/>
        <v>18</v>
      </c>
      <c r="S13" s="106"/>
      <c r="T13" s="78"/>
      <c r="U13" s="79">
        <f t="shared" si="8"/>
        <v>18</v>
      </c>
    </row>
    <row r="14" spans="1:21" ht="15.75" customHeight="1">
      <c r="A14" s="10">
        <v>9</v>
      </c>
      <c r="B14" s="80">
        <f>HRÁČI!B4</f>
        <v>102</v>
      </c>
      <c r="C14" s="81" t="str">
        <f>HRÁČI!C4</f>
        <v>Leskovský  </v>
      </c>
      <c r="D14" s="82" t="str">
        <f>HRÁČI!D4</f>
        <v>Roman</v>
      </c>
      <c r="E14" s="151">
        <v>-14.02</v>
      </c>
      <c r="F14" s="152">
        <v>22</v>
      </c>
      <c r="G14" s="75">
        <f t="shared" si="0"/>
        <v>2.2</v>
      </c>
      <c r="H14" s="153">
        <f t="shared" si="1"/>
        <v>-11.82</v>
      </c>
      <c r="I14" s="23">
        <v>3</v>
      </c>
      <c r="J14" s="151">
        <v>7.56</v>
      </c>
      <c r="K14" s="152">
        <v>30</v>
      </c>
      <c r="L14" s="8">
        <f t="shared" si="2"/>
        <v>3</v>
      </c>
      <c r="M14" s="153">
        <f t="shared" si="3"/>
        <v>10.559999999999999</v>
      </c>
      <c r="N14" s="23">
        <v>14</v>
      </c>
      <c r="O14" s="154">
        <f t="shared" si="4"/>
        <v>-6.46</v>
      </c>
      <c r="P14" s="76">
        <f t="shared" si="5"/>
        <v>5.2</v>
      </c>
      <c r="Q14" s="155">
        <f t="shared" si="6"/>
        <v>-1.2600000000000016</v>
      </c>
      <c r="R14" s="77">
        <f t="shared" si="7"/>
        <v>17</v>
      </c>
      <c r="S14" s="106"/>
      <c r="T14" s="78"/>
      <c r="U14" s="79">
        <f t="shared" si="8"/>
        <v>17</v>
      </c>
    </row>
    <row r="15" spans="1:21" ht="15.75" customHeight="1">
      <c r="A15" s="9">
        <v>10</v>
      </c>
      <c r="B15" s="80">
        <f>HRÁČI!B27</f>
        <v>125</v>
      </c>
      <c r="C15" s="81" t="str">
        <f>HRÁČI!C27</f>
        <v>Slivovič</v>
      </c>
      <c r="D15" s="82" t="str">
        <f>HRÁČI!D27</f>
        <v>Michal</v>
      </c>
      <c r="E15" s="151">
        <v>-13.74</v>
      </c>
      <c r="F15" s="152"/>
      <c r="G15" s="75">
        <f t="shared" si="0"/>
        <v>0</v>
      </c>
      <c r="H15" s="153">
        <f t="shared" si="1"/>
        <v>-13.74</v>
      </c>
      <c r="I15" s="23">
        <v>2</v>
      </c>
      <c r="J15" s="151">
        <v>5.94</v>
      </c>
      <c r="K15" s="152">
        <v>16</v>
      </c>
      <c r="L15" s="8">
        <f t="shared" si="2"/>
        <v>1.6</v>
      </c>
      <c r="M15" s="153">
        <f t="shared" si="3"/>
        <v>7.540000000000001</v>
      </c>
      <c r="N15" s="23">
        <v>12</v>
      </c>
      <c r="O15" s="154">
        <f t="shared" si="4"/>
        <v>-7.8</v>
      </c>
      <c r="P15" s="76">
        <f t="shared" si="5"/>
        <v>1.6</v>
      </c>
      <c r="Q15" s="155">
        <f t="shared" si="6"/>
        <v>-6.199999999999999</v>
      </c>
      <c r="R15" s="77">
        <f t="shared" si="7"/>
        <v>14</v>
      </c>
      <c r="S15" s="106"/>
      <c r="T15" s="78"/>
      <c r="U15" s="79">
        <f t="shared" si="8"/>
        <v>14</v>
      </c>
    </row>
    <row r="16" spans="1:21" ht="15.75" customHeight="1">
      <c r="A16" s="10">
        <v>11</v>
      </c>
      <c r="B16" s="80">
        <f>HRÁČI!B10</f>
        <v>108</v>
      </c>
      <c r="C16" s="81" t="str">
        <f>HRÁČI!C10</f>
        <v>Vavríková</v>
      </c>
      <c r="D16" s="82" t="str">
        <f>HRÁČI!D10</f>
        <v>Lucia</v>
      </c>
      <c r="E16" s="151">
        <v>11.72</v>
      </c>
      <c r="F16" s="152">
        <v>48</v>
      </c>
      <c r="G16" s="75">
        <f t="shared" si="0"/>
        <v>4.800000000000001</v>
      </c>
      <c r="H16" s="153">
        <f t="shared" si="1"/>
        <v>16.520000000000003</v>
      </c>
      <c r="I16" s="23">
        <v>12</v>
      </c>
      <c r="J16" s="151">
        <v>-8.64</v>
      </c>
      <c r="K16" s="152">
        <v>24</v>
      </c>
      <c r="L16" s="8">
        <f t="shared" si="2"/>
        <v>2.4000000000000004</v>
      </c>
      <c r="M16" s="153">
        <f t="shared" si="3"/>
        <v>-6.24</v>
      </c>
      <c r="N16" s="23">
        <v>1</v>
      </c>
      <c r="O16" s="154">
        <f t="shared" si="4"/>
        <v>3.08</v>
      </c>
      <c r="P16" s="76">
        <f t="shared" si="5"/>
        <v>7.200000000000001</v>
      </c>
      <c r="Q16" s="155">
        <f t="shared" si="6"/>
        <v>10.280000000000003</v>
      </c>
      <c r="R16" s="77">
        <f t="shared" si="7"/>
        <v>13</v>
      </c>
      <c r="S16" s="106"/>
      <c r="T16" s="78"/>
      <c r="U16" s="79">
        <f t="shared" si="8"/>
        <v>13</v>
      </c>
    </row>
    <row r="17" spans="1:21" ht="15.75" customHeight="1">
      <c r="A17" s="9">
        <v>12</v>
      </c>
      <c r="B17" s="80">
        <f>HRÁČI!B15</f>
        <v>113</v>
      </c>
      <c r="C17" s="81" t="str">
        <f>HRÁČI!C15</f>
        <v>Danics</v>
      </c>
      <c r="D17" s="82" t="str">
        <f>HRÁČI!D15</f>
        <v>Erich</v>
      </c>
      <c r="E17" s="151">
        <v>-9.76</v>
      </c>
      <c r="F17" s="152">
        <v>93</v>
      </c>
      <c r="G17" s="75">
        <f t="shared" si="0"/>
        <v>9.3</v>
      </c>
      <c r="H17" s="153">
        <f t="shared" si="1"/>
        <v>-0.4599999999999991</v>
      </c>
      <c r="I17" s="23">
        <v>6</v>
      </c>
      <c r="J17" s="151">
        <v>1.1</v>
      </c>
      <c r="K17" s="152">
        <v>10</v>
      </c>
      <c r="L17" s="8">
        <f t="shared" si="2"/>
        <v>1</v>
      </c>
      <c r="M17" s="153">
        <f t="shared" si="3"/>
        <v>2.1</v>
      </c>
      <c r="N17" s="23">
        <v>6</v>
      </c>
      <c r="O17" s="154">
        <f t="shared" si="4"/>
        <v>-8.66</v>
      </c>
      <c r="P17" s="76">
        <f t="shared" si="5"/>
        <v>10.3</v>
      </c>
      <c r="Q17" s="155">
        <f t="shared" si="6"/>
        <v>1.640000000000001</v>
      </c>
      <c r="R17" s="77">
        <f t="shared" si="7"/>
        <v>12</v>
      </c>
      <c r="S17" s="106"/>
      <c r="T17" s="78"/>
      <c r="U17" s="79">
        <f t="shared" si="8"/>
        <v>12</v>
      </c>
    </row>
    <row r="18" spans="1:21" ht="15.75" customHeight="1">
      <c r="A18" s="10">
        <v>13</v>
      </c>
      <c r="B18" s="80">
        <f>HRÁČI!B22</f>
        <v>120</v>
      </c>
      <c r="C18" s="81" t="str">
        <f>HRÁČI!C22</f>
        <v>Urban</v>
      </c>
      <c r="D18" s="82" t="str">
        <f>HRÁČI!D22</f>
        <v>Daniel</v>
      </c>
      <c r="E18" s="151">
        <v>-5.44</v>
      </c>
      <c r="F18" s="152">
        <v>12</v>
      </c>
      <c r="G18" s="75">
        <f t="shared" si="0"/>
        <v>1.2000000000000002</v>
      </c>
      <c r="H18" s="153">
        <f t="shared" si="1"/>
        <v>-4.24</v>
      </c>
      <c r="I18" s="23">
        <v>4</v>
      </c>
      <c r="J18" s="151">
        <v>2.1</v>
      </c>
      <c r="K18" s="152">
        <v>17</v>
      </c>
      <c r="L18" s="8">
        <f t="shared" si="2"/>
        <v>1.7000000000000002</v>
      </c>
      <c r="M18" s="153">
        <f t="shared" si="3"/>
        <v>3.8000000000000003</v>
      </c>
      <c r="N18" s="23">
        <v>7</v>
      </c>
      <c r="O18" s="154">
        <f t="shared" si="4"/>
        <v>-3.3400000000000003</v>
      </c>
      <c r="P18" s="76">
        <f t="shared" si="5"/>
        <v>2.9000000000000004</v>
      </c>
      <c r="Q18" s="155">
        <f t="shared" si="6"/>
        <v>-0.43999999999999995</v>
      </c>
      <c r="R18" s="77">
        <f t="shared" si="7"/>
        <v>11</v>
      </c>
      <c r="S18" s="106"/>
      <c r="T18" s="78"/>
      <c r="U18" s="79">
        <f t="shared" si="8"/>
        <v>11</v>
      </c>
    </row>
    <row r="19" spans="1:21" ht="15.75" customHeight="1">
      <c r="A19" s="9">
        <v>14</v>
      </c>
      <c r="B19" s="80">
        <f>HRÁČI!B30</f>
        <v>128</v>
      </c>
      <c r="C19" s="81" t="str">
        <f>HRÁČI!C30</f>
        <v>Alfoldy</v>
      </c>
      <c r="D19" s="82" t="str">
        <f>HRÁČI!D30</f>
        <v>František</v>
      </c>
      <c r="E19" s="151">
        <v>-7.76</v>
      </c>
      <c r="F19" s="152">
        <v>87</v>
      </c>
      <c r="G19" s="75">
        <f t="shared" si="0"/>
        <v>8.700000000000001</v>
      </c>
      <c r="H19" s="153">
        <f t="shared" si="1"/>
        <v>0.9400000000000013</v>
      </c>
      <c r="I19" s="23">
        <v>8</v>
      </c>
      <c r="J19" s="151">
        <v>-6.76</v>
      </c>
      <c r="K19" s="152">
        <v>27</v>
      </c>
      <c r="L19" s="8">
        <f t="shared" si="2"/>
        <v>2.7</v>
      </c>
      <c r="M19" s="153">
        <f t="shared" si="3"/>
        <v>-4.06</v>
      </c>
      <c r="N19" s="23">
        <v>3</v>
      </c>
      <c r="O19" s="154">
        <f t="shared" si="4"/>
        <v>-14.52</v>
      </c>
      <c r="P19" s="76">
        <f t="shared" si="5"/>
        <v>11.400000000000002</v>
      </c>
      <c r="Q19" s="155">
        <f t="shared" si="6"/>
        <v>-3.1199999999999983</v>
      </c>
      <c r="R19" s="77">
        <f t="shared" si="7"/>
        <v>11</v>
      </c>
      <c r="S19" s="106"/>
      <c r="T19" s="78"/>
      <c r="U19" s="79">
        <f t="shared" si="8"/>
        <v>11</v>
      </c>
    </row>
    <row r="20" spans="1:21" ht="15.75" customHeight="1">
      <c r="A20" s="10">
        <v>15</v>
      </c>
      <c r="B20" s="80">
        <f>HRÁČI!B25</f>
        <v>123</v>
      </c>
      <c r="C20" s="81" t="str">
        <f>HRÁČI!C25</f>
        <v>Jamečný</v>
      </c>
      <c r="D20" s="82" t="str">
        <f>HRÁČI!D25</f>
        <v>Milan</v>
      </c>
      <c r="E20" s="151">
        <v>-8.52</v>
      </c>
      <c r="F20" s="152">
        <v>48</v>
      </c>
      <c r="G20" s="75">
        <f t="shared" si="0"/>
        <v>4.800000000000001</v>
      </c>
      <c r="H20" s="153">
        <f t="shared" si="1"/>
        <v>-3.719999999999999</v>
      </c>
      <c r="I20" s="23">
        <v>5</v>
      </c>
      <c r="J20" s="151">
        <v>-5.02</v>
      </c>
      <c r="K20" s="152">
        <v>25</v>
      </c>
      <c r="L20" s="8">
        <f t="shared" si="2"/>
        <v>2.5</v>
      </c>
      <c r="M20" s="153">
        <f t="shared" si="3"/>
        <v>-2.5199999999999996</v>
      </c>
      <c r="N20" s="23">
        <v>5</v>
      </c>
      <c r="O20" s="154">
        <f t="shared" si="4"/>
        <v>-13.54</v>
      </c>
      <c r="P20" s="76">
        <f t="shared" si="5"/>
        <v>7.300000000000001</v>
      </c>
      <c r="Q20" s="155">
        <f t="shared" si="6"/>
        <v>-6.239999999999998</v>
      </c>
      <c r="R20" s="77">
        <f t="shared" si="7"/>
        <v>10</v>
      </c>
      <c r="S20" s="106"/>
      <c r="T20" s="78"/>
      <c r="U20" s="79">
        <f t="shared" si="8"/>
        <v>10</v>
      </c>
    </row>
    <row r="21" spans="1:21" ht="15.75" customHeight="1">
      <c r="A21" s="9">
        <v>16</v>
      </c>
      <c r="B21" s="80">
        <f>HRÁČI!B9</f>
        <v>107</v>
      </c>
      <c r="C21" s="81" t="str">
        <f>HRÁČI!C9</f>
        <v>Hegyi </v>
      </c>
      <c r="D21" s="82" t="str">
        <f>HRÁČI!D9</f>
        <v>Juraj</v>
      </c>
      <c r="E21" s="151">
        <v>-27.98</v>
      </c>
      <c r="F21" s="152">
        <v>64</v>
      </c>
      <c r="G21" s="75">
        <f t="shared" si="0"/>
        <v>6.4</v>
      </c>
      <c r="H21" s="153">
        <f t="shared" si="1"/>
        <v>-21.58</v>
      </c>
      <c r="I21" s="23">
        <v>1</v>
      </c>
      <c r="J21" s="151">
        <v>-15.6</v>
      </c>
      <c r="K21" s="152">
        <v>108</v>
      </c>
      <c r="L21" s="8">
        <f t="shared" si="2"/>
        <v>10.8</v>
      </c>
      <c r="M21" s="153">
        <f t="shared" si="3"/>
        <v>-4.799999999999999</v>
      </c>
      <c r="N21" s="23">
        <v>2</v>
      </c>
      <c r="O21" s="154">
        <f t="shared" si="4"/>
        <v>-43.58</v>
      </c>
      <c r="P21" s="76">
        <f t="shared" si="5"/>
        <v>17.200000000000003</v>
      </c>
      <c r="Q21" s="155">
        <f t="shared" si="6"/>
        <v>-26.379999999999995</v>
      </c>
      <c r="R21" s="77">
        <f t="shared" si="7"/>
        <v>3</v>
      </c>
      <c r="S21" s="106"/>
      <c r="T21" s="78"/>
      <c r="U21" s="79">
        <f t="shared" si="8"/>
        <v>3</v>
      </c>
    </row>
    <row r="22" spans="1:21" ht="15.75" customHeight="1">
      <c r="A22" s="1"/>
      <c r="E22" s="139"/>
      <c r="F22" s="7"/>
      <c r="G22" s="7"/>
      <c r="H22" s="7"/>
      <c r="I22" s="7"/>
      <c r="J22" s="1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>
      <c r="A23" s="1"/>
      <c r="B23" s="2"/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2"/>
      <c r="O23" s="1"/>
      <c r="P23" s="1"/>
      <c r="Q23" s="1"/>
      <c r="R23" s="1"/>
      <c r="S23" s="1"/>
      <c r="T23" s="1"/>
      <c r="U23" s="1"/>
    </row>
    <row r="24" spans="1:21" ht="15.75" customHeight="1">
      <c r="A24" s="142" t="s">
        <v>53</v>
      </c>
      <c r="B24" s="217" t="s">
        <v>78</v>
      </c>
      <c r="C24" s="218"/>
      <c r="D24" s="218"/>
      <c r="E24" s="218"/>
      <c r="F24" s="218"/>
      <c r="H24" s="219" t="s">
        <v>182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1"/>
    </row>
    <row r="25" spans="1:20" ht="15.75" customHeight="1">
      <c r="A25" s="143" t="s">
        <v>183</v>
      </c>
      <c r="B25" s="144" t="s">
        <v>235</v>
      </c>
      <c r="C25" s="144"/>
      <c r="D25" s="144"/>
      <c r="E25" s="144"/>
      <c r="F25" s="144"/>
      <c r="H25" s="145" t="s">
        <v>33</v>
      </c>
      <c r="I25" s="204" t="s">
        <v>60</v>
      </c>
      <c r="J25" s="204"/>
      <c r="K25" s="205" t="s">
        <v>54</v>
      </c>
      <c r="L25" s="206"/>
      <c r="M25" s="206"/>
      <c r="N25" s="206"/>
      <c r="O25" s="206"/>
      <c r="P25" s="206"/>
      <c r="Q25" s="206"/>
      <c r="R25" s="206"/>
      <c r="S25" s="206"/>
      <c r="T25" s="206"/>
    </row>
    <row r="26" spans="1:21" ht="15.75" customHeight="1">
      <c r="A26" s="146" t="s">
        <v>184</v>
      </c>
      <c r="B26" s="147" t="s">
        <v>238</v>
      </c>
      <c r="C26" s="147"/>
      <c r="D26" s="147"/>
      <c r="E26" s="147"/>
      <c r="F26" s="147"/>
      <c r="H26" s="148">
        <v>60</v>
      </c>
      <c r="I26" s="207" t="s">
        <v>149</v>
      </c>
      <c r="J26" s="207"/>
      <c r="K26" s="140" t="s">
        <v>236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1:21" ht="15.75" customHeight="1">
      <c r="A27" s="143" t="s">
        <v>185</v>
      </c>
      <c r="B27" s="144" t="s">
        <v>242</v>
      </c>
      <c r="C27" s="144"/>
      <c r="D27" s="144"/>
      <c r="E27" s="144"/>
      <c r="F27" s="144"/>
      <c r="H27" s="149">
        <v>110</v>
      </c>
      <c r="I27" s="208" t="s">
        <v>231</v>
      </c>
      <c r="J27" s="208"/>
      <c r="K27" s="138" t="s">
        <v>237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6" t="s">
        <v>186</v>
      </c>
      <c r="B28" s="147" t="s">
        <v>239</v>
      </c>
      <c r="C28" s="147"/>
      <c r="D28" s="147"/>
      <c r="E28" s="147"/>
      <c r="F28" s="147"/>
      <c r="H28" s="148"/>
      <c r="I28" s="207"/>
      <c r="J28" s="207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1:21" ht="15.75" customHeight="1">
      <c r="A29" s="143" t="s">
        <v>187</v>
      </c>
      <c r="B29" s="144"/>
      <c r="C29" s="144"/>
      <c r="D29" s="144"/>
      <c r="E29" s="144"/>
      <c r="F29" s="144"/>
      <c r="H29" s="149"/>
      <c r="I29" s="208"/>
      <c r="J29" s="20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6" t="s">
        <v>188</v>
      </c>
      <c r="B30" s="147"/>
      <c r="C30" s="147"/>
      <c r="D30" s="147"/>
      <c r="E30" s="147"/>
      <c r="F30" s="147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8:21" ht="15.75" customHeight="1"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2" t="s">
        <v>53</v>
      </c>
      <c r="B32" s="221" t="s">
        <v>79</v>
      </c>
      <c r="C32" s="222"/>
      <c r="D32" s="222"/>
      <c r="E32" s="222"/>
      <c r="F32" s="223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183</v>
      </c>
      <c r="B33" s="144" t="s">
        <v>240</v>
      </c>
      <c r="C33" s="144"/>
      <c r="D33" s="144"/>
      <c r="E33" s="144"/>
      <c r="F33" s="144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184</v>
      </c>
      <c r="B34" s="147" t="s">
        <v>241</v>
      </c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185</v>
      </c>
      <c r="B35" s="144" t="s">
        <v>243</v>
      </c>
      <c r="C35" s="144"/>
      <c r="D35" s="144"/>
      <c r="E35" s="144"/>
      <c r="F35" s="144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186</v>
      </c>
      <c r="B36" s="147" t="s">
        <v>244</v>
      </c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1:22" ht="15">
      <c r="A37" s="143" t="s">
        <v>187</v>
      </c>
      <c r="B37" s="144"/>
      <c r="C37" s="144"/>
      <c r="D37" s="144"/>
      <c r="E37" s="144"/>
      <c r="F37" s="144"/>
      <c r="G37" s="1"/>
      <c r="H37" s="149"/>
      <c r="I37" s="208"/>
      <c r="J37" s="20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50"/>
      <c r="V37" s="1"/>
    </row>
    <row r="38" spans="1:22" ht="15">
      <c r="A38" s="146" t="s">
        <v>188</v>
      </c>
      <c r="B38" s="147"/>
      <c r="C38" s="147"/>
      <c r="D38" s="147"/>
      <c r="E38" s="147"/>
      <c r="F38" s="147"/>
      <c r="H38" s="148"/>
      <c r="I38" s="207"/>
      <c r="J38" s="20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50"/>
      <c r="V38" s="1"/>
    </row>
    <row r="39" spans="1:21" ht="12.7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/>
  <mergeCells count="22">
    <mergeCell ref="E2:U2"/>
    <mergeCell ref="I26:J26"/>
    <mergeCell ref="O4:R4"/>
    <mergeCell ref="B24:F24"/>
    <mergeCell ref="I25:J25"/>
    <mergeCell ref="F4:I4"/>
    <mergeCell ref="K4:N4"/>
    <mergeCell ref="H24:T24"/>
    <mergeCell ref="K25:T25"/>
    <mergeCell ref="I27:J27"/>
    <mergeCell ref="I28:J28"/>
    <mergeCell ref="I29:J29"/>
    <mergeCell ref="I32:J32"/>
    <mergeCell ref="I30:J30"/>
    <mergeCell ref="I31:J31"/>
    <mergeCell ref="B32:F32"/>
    <mergeCell ref="I36:J36"/>
    <mergeCell ref="I37:J37"/>
    <mergeCell ref="I38:J38"/>
    <mergeCell ref="I35:J35"/>
    <mergeCell ref="I34:J34"/>
    <mergeCell ref="I33:J3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7"/>
  <dimension ref="A1:Y53"/>
  <sheetViews>
    <sheetView showGridLines="0" zoomScale="85" zoomScaleNormal="85" zoomScalePageLayoutView="0" workbookViewId="0" topLeftCell="A28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259</v>
      </c>
      <c r="D4" s="22" t="s">
        <v>17</v>
      </c>
      <c r="E4" s="141">
        <f>SUM(E6:E35)</f>
        <v>0</v>
      </c>
      <c r="F4" s="213" t="s">
        <v>68</v>
      </c>
      <c r="G4" s="214"/>
      <c r="H4" s="214"/>
      <c r="I4" s="215"/>
      <c r="J4" s="141">
        <f>SUM(J6:J35)</f>
        <v>0</v>
      </c>
      <c r="K4" s="216" t="s">
        <v>69</v>
      </c>
      <c r="L4" s="214"/>
      <c r="M4" s="214"/>
      <c r="N4" s="215"/>
      <c r="O4" s="212" t="s">
        <v>26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4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3.76</v>
      </c>
      <c r="F6" s="152">
        <v>56</v>
      </c>
      <c r="G6" s="75">
        <f aca="true" t="shared" si="0" ref="G6:G35">F6*0.1</f>
        <v>5.6000000000000005</v>
      </c>
      <c r="H6" s="153">
        <f aca="true" t="shared" si="1" ref="H6:H35">E6+G6</f>
        <v>9.36</v>
      </c>
      <c r="I6" s="23">
        <v>12</v>
      </c>
      <c r="J6" s="151">
        <v>12.92</v>
      </c>
      <c r="K6" s="152">
        <v>90</v>
      </c>
      <c r="L6" s="8">
        <f aca="true" t="shared" si="2" ref="L6:L35">K6*0.1</f>
        <v>9</v>
      </c>
      <c r="M6" s="153">
        <f aca="true" t="shared" si="3" ref="M6:M35">J6+L6</f>
        <v>21.92</v>
      </c>
      <c r="N6" s="23">
        <v>13</v>
      </c>
      <c r="O6" s="154">
        <f aca="true" t="shared" si="4" ref="O6:O35">E6+J6</f>
        <v>16.68</v>
      </c>
      <c r="P6" s="76">
        <f aca="true" t="shared" si="5" ref="P6:P35">G6+L6</f>
        <v>14.600000000000001</v>
      </c>
      <c r="Q6" s="155">
        <f aca="true" t="shared" si="6" ref="Q6:Q35">H6+M6</f>
        <v>31.28</v>
      </c>
      <c r="R6" s="77">
        <f aca="true" t="shared" si="7" ref="R6:R35">I6+N6</f>
        <v>25</v>
      </c>
      <c r="S6" s="106"/>
      <c r="T6" s="78"/>
      <c r="U6" s="79">
        <f>R6+S6+T6</f>
        <v>25</v>
      </c>
      <c r="Y6" s="21"/>
    </row>
    <row r="7" spans="1:21" ht="15.75" customHeight="1">
      <c r="A7" s="9">
        <v>5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3.08</v>
      </c>
      <c r="F7" s="152">
        <v>74</v>
      </c>
      <c r="G7" s="75">
        <f t="shared" si="0"/>
        <v>7.4</v>
      </c>
      <c r="H7" s="153">
        <f t="shared" si="1"/>
        <v>10.48</v>
      </c>
      <c r="I7" s="23">
        <v>13</v>
      </c>
      <c r="J7" s="151">
        <v>-2.22</v>
      </c>
      <c r="K7" s="152">
        <v>104</v>
      </c>
      <c r="L7" s="8">
        <f t="shared" si="2"/>
        <v>10.4</v>
      </c>
      <c r="M7" s="153">
        <f t="shared" si="3"/>
        <v>8.18</v>
      </c>
      <c r="N7" s="23">
        <v>9</v>
      </c>
      <c r="O7" s="154">
        <f t="shared" si="4"/>
        <v>0.8599999999999999</v>
      </c>
      <c r="P7" s="76">
        <f t="shared" si="5"/>
        <v>17.8</v>
      </c>
      <c r="Q7" s="155">
        <f t="shared" si="6"/>
        <v>18.66</v>
      </c>
      <c r="R7" s="77">
        <f t="shared" si="7"/>
        <v>22</v>
      </c>
      <c r="S7" s="106"/>
      <c r="T7" s="78"/>
      <c r="U7" s="79">
        <f>R7+S7+T7</f>
        <v>22</v>
      </c>
    </row>
    <row r="8" spans="1:21" ht="15.75" customHeight="1">
      <c r="A8" s="10">
        <v>16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-4.1</v>
      </c>
      <c r="F8" s="152">
        <v>23</v>
      </c>
      <c r="G8" s="75">
        <f t="shared" si="0"/>
        <v>2.3000000000000003</v>
      </c>
      <c r="H8" s="153">
        <f t="shared" si="1"/>
        <v>-1.7999999999999994</v>
      </c>
      <c r="I8" s="23">
        <v>5</v>
      </c>
      <c r="J8" s="151">
        <v>-24.06</v>
      </c>
      <c r="K8" s="152">
        <v>18</v>
      </c>
      <c r="L8" s="8">
        <f t="shared" si="2"/>
        <v>1.8</v>
      </c>
      <c r="M8" s="153">
        <f t="shared" si="3"/>
        <v>-22.259999999999998</v>
      </c>
      <c r="N8" s="23">
        <v>1</v>
      </c>
      <c r="O8" s="154">
        <f t="shared" si="4"/>
        <v>-28.159999999999997</v>
      </c>
      <c r="P8" s="76">
        <f t="shared" si="5"/>
        <v>4.1000000000000005</v>
      </c>
      <c r="Q8" s="155">
        <f t="shared" si="6"/>
        <v>-24.06</v>
      </c>
      <c r="R8" s="77">
        <f t="shared" si="7"/>
        <v>6</v>
      </c>
      <c r="S8" s="106"/>
      <c r="T8" s="78"/>
      <c r="U8" s="79">
        <f>R8+S8+T8</f>
        <v>6</v>
      </c>
    </row>
    <row r="9" spans="1:21" ht="15.75" customHeight="1">
      <c r="A9" s="9">
        <v>7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2.92</v>
      </c>
      <c r="F9" s="152">
        <v>40</v>
      </c>
      <c r="G9" s="75">
        <f t="shared" si="0"/>
        <v>4</v>
      </c>
      <c r="H9" s="153">
        <f t="shared" si="1"/>
        <v>6.92</v>
      </c>
      <c r="I9" s="23">
        <v>8</v>
      </c>
      <c r="J9" s="151">
        <v>15.22</v>
      </c>
      <c r="K9" s="152">
        <v>52</v>
      </c>
      <c r="L9" s="8">
        <f t="shared" si="2"/>
        <v>5.2</v>
      </c>
      <c r="M9" s="153">
        <f t="shared" si="3"/>
        <v>20.42</v>
      </c>
      <c r="N9" s="23">
        <v>11</v>
      </c>
      <c r="O9" s="154">
        <f t="shared" si="4"/>
        <v>18.14</v>
      </c>
      <c r="P9" s="76">
        <f t="shared" si="5"/>
        <v>9.2</v>
      </c>
      <c r="Q9" s="155">
        <f t="shared" si="6"/>
        <v>27.340000000000003</v>
      </c>
      <c r="R9" s="77">
        <f t="shared" si="7"/>
        <v>19</v>
      </c>
      <c r="S9" s="106"/>
      <c r="T9" s="78"/>
      <c r="U9" s="79">
        <f>R9+S9+T9</f>
        <v>19</v>
      </c>
    </row>
    <row r="10" spans="1:21" ht="15.75" customHeight="1">
      <c r="A10" s="10">
        <v>17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18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/>
      <c r="F11" s="152"/>
      <c r="G11" s="75">
        <f t="shared" si="0"/>
        <v>0</v>
      </c>
      <c r="H11" s="153">
        <f t="shared" si="1"/>
        <v>0</v>
      </c>
      <c r="I11" s="23"/>
      <c r="J11" s="151"/>
      <c r="K11" s="152"/>
      <c r="L11" s="8">
        <f t="shared" si="2"/>
        <v>0</v>
      </c>
      <c r="M11" s="153">
        <f t="shared" si="3"/>
        <v>0</v>
      </c>
      <c r="N11" s="23"/>
      <c r="O11" s="154">
        <f t="shared" si="4"/>
        <v>0</v>
      </c>
      <c r="P11" s="76">
        <f t="shared" si="5"/>
        <v>0</v>
      </c>
      <c r="Q11" s="155">
        <f t="shared" si="6"/>
        <v>0</v>
      </c>
      <c r="R11" s="77">
        <f t="shared" si="7"/>
        <v>0</v>
      </c>
      <c r="S11" s="106"/>
      <c r="T11" s="78"/>
      <c r="U11" s="156" t="s">
        <v>189</v>
      </c>
    </row>
    <row r="12" spans="1:21" ht="15.75" customHeight="1">
      <c r="A12" s="10">
        <v>15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-10.04</v>
      </c>
      <c r="F12" s="152">
        <v>50</v>
      </c>
      <c r="G12" s="75">
        <f t="shared" si="0"/>
        <v>5</v>
      </c>
      <c r="H12" s="153">
        <f t="shared" si="1"/>
        <v>-5.039999999999999</v>
      </c>
      <c r="I12" s="23">
        <v>2</v>
      </c>
      <c r="J12" s="151">
        <v>-10.02</v>
      </c>
      <c r="K12" s="152">
        <v>0</v>
      </c>
      <c r="L12" s="8">
        <f t="shared" si="2"/>
        <v>0</v>
      </c>
      <c r="M12" s="153">
        <f t="shared" si="3"/>
        <v>-10.02</v>
      </c>
      <c r="N12" s="23">
        <v>4</v>
      </c>
      <c r="O12" s="154">
        <f t="shared" si="4"/>
        <v>-20.06</v>
      </c>
      <c r="P12" s="76">
        <f t="shared" si="5"/>
        <v>5</v>
      </c>
      <c r="Q12" s="155">
        <f t="shared" si="6"/>
        <v>-15.059999999999999</v>
      </c>
      <c r="R12" s="77">
        <f t="shared" si="7"/>
        <v>6</v>
      </c>
      <c r="S12" s="106"/>
      <c r="T12" s="78"/>
      <c r="U12" s="79">
        <f>R12+S12+T12</f>
        <v>6</v>
      </c>
    </row>
    <row r="13" spans="1:21" ht="15.75" customHeight="1">
      <c r="A13" s="9">
        <v>2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15.06</v>
      </c>
      <c r="F13" s="152">
        <v>48</v>
      </c>
      <c r="G13" s="75">
        <f t="shared" si="0"/>
        <v>4.800000000000001</v>
      </c>
      <c r="H13" s="153">
        <f t="shared" si="1"/>
        <v>19.86</v>
      </c>
      <c r="I13" s="23">
        <v>16</v>
      </c>
      <c r="J13" s="151">
        <v>8.84</v>
      </c>
      <c r="K13" s="152">
        <v>44</v>
      </c>
      <c r="L13" s="8">
        <f t="shared" si="2"/>
        <v>4.4</v>
      </c>
      <c r="M13" s="153">
        <f t="shared" si="3"/>
        <v>13.24</v>
      </c>
      <c r="N13" s="23">
        <v>10</v>
      </c>
      <c r="O13" s="154">
        <f t="shared" si="4"/>
        <v>23.9</v>
      </c>
      <c r="P13" s="76">
        <f t="shared" si="5"/>
        <v>9.200000000000001</v>
      </c>
      <c r="Q13" s="155">
        <f t="shared" si="6"/>
        <v>33.1</v>
      </c>
      <c r="R13" s="77">
        <f t="shared" si="7"/>
        <v>26</v>
      </c>
      <c r="S13" s="106">
        <v>2</v>
      </c>
      <c r="T13" s="78"/>
      <c r="U13" s="79">
        <f>R13+S13+T13</f>
        <v>28</v>
      </c>
    </row>
    <row r="14" spans="1:21" ht="15.75" customHeight="1">
      <c r="A14" s="10">
        <v>12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0.16</v>
      </c>
      <c r="F14" s="152">
        <v>72</v>
      </c>
      <c r="G14" s="75">
        <f t="shared" si="0"/>
        <v>7.2</v>
      </c>
      <c r="H14" s="153">
        <f t="shared" si="1"/>
        <v>7.36</v>
      </c>
      <c r="I14" s="23">
        <v>9</v>
      </c>
      <c r="J14" s="151">
        <v>-18.58</v>
      </c>
      <c r="K14" s="152">
        <v>0</v>
      </c>
      <c r="L14" s="8">
        <f t="shared" si="2"/>
        <v>0</v>
      </c>
      <c r="M14" s="153">
        <f t="shared" si="3"/>
        <v>-18.58</v>
      </c>
      <c r="N14" s="23">
        <v>2</v>
      </c>
      <c r="O14" s="154">
        <f t="shared" si="4"/>
        <v>-18.419999999999998</v>
      </c>
      <c r="P14" s="76">
        <f t="shared" si="5"/>
        <v>7.2</v>
      </c>
      <c r="Q14" s="155">
        <f t="shared" si="6"/>
        <v>-11.219999999999999</v>
      </c>
      <c r="R14" s="77">
        <f t="shared" si="7"/>
        <v>11</v>
      </c>
      <c r="S14" s="106"/>
      <c r="T14" s="78"/>
      <c r="U14" s="79">
        <f>R14+S14+T14</f>
        <v>11</v>
      </c>
    </row>
    <row r="15" spans="1:21" ht="15.75" customHeight="1">
      <c r="A15" s="9">
        <v>19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20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21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22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23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13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-7</v>
      </c>
      <c r="F20" s="152">
        <v>42</v>
      </c>
      <c r="G20" s="75">
        <f t="shared" si="0"/>
        <v>4.2</v>
      </c>
      <c r="H20" s="153">
        <f t="shared" si="1"/>
        <v>-2.8</v>
      </c>
      <c r="I20" s="23">
        <v>4</v>
      </c>
      <c r="J20" s="151">
        <v>-11.12</v>
      </c>
      <c r="K20" s="152">
        <v>15</v>
      </c>
      <c r="L20" s="8">
        <f t="shared" si="2"/>
        <v>1.5</v>
      </c>
      <c r="M20" s="153">
        <f t="shared" si="3"/>
        <v>-9.62</v>
      </c>
      <c r="N20" s="23">
        <v>6</v>
      </c>
      <c r="O20" s="154">
        <f t="shared" si="4"/>
        <v>-18.119999999999997</v>
      </c>
      <c r="P20" s="76">
        <f t="shared" si="5"/>
        <v>5.7</v>
      </c>
      <c r="Q20" s="155">
        <f t="shared" si="6"/>
        <v>-12.419999999999998</v>
      </c>
      <c r="R20" s="77">
        <f t="shared" si="7"/>
        <v>10</v>
      </c>
      <c r="S20" s="106"/>
      <c r="T20" s="78"/>
      <c r="U20" s="79">
        <f>R20+S20+T20</f>
        <v>10</v>
      </c>
    </row>
    <row r="21" spans="1:21" ht="15.75" customHeight="1">
      <c r="A21" s="9">
        <v>6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-0.24</v>
      </c>
      <c r="F21" s="152">
        <v>31</v>
      </c>
      <c r="G21" s="75">
        <f t="shared" si="0"/>
        <v>3.1</v>
      </c>
      <c r="H21" s="153">
        <f t="shared" si="1"/>
        <v>2.8600000000000003</v>
      </c>
      <c r="I21" s="23">
        <v>6</v>
      </c>
      <c r="J21" s="151">
        <v>8.26</v>
      </c>
      <c r="K21" s="152">
        <v>212</v>
      </c>
      <c r="L21" s="8">
        <f t="shared" si="2"/>
        <v>21.200000000000003</v>
      </c>
      <c r="M21" s="153">
        <f t="shared" si="3"/>
        <v>29.46</v>
      </c>
      <c r="N21" s="23">
        <v>14</v>
      </c>
      <c r="O21" s="154">
        <f t="shared" si="4"/>
        <v>8.02</v>
      </c>
      <c r="P21" s="76">
        <f t="shared" si="5"/>
        <v>24.300000000000004</v>
      </c>
      <c r="Q21" s="155">
        <f t="shared" si="6"/>
        <v>32.32</v>
      </c>
      <c r="R21" s="77">
        <f t="shared" si="7"/>
        <v>20</v>
      </c>
      <c r="S21" s="106"/>
      <c r="T21" s="78">
        <v>3</v>
      </c>
      <c r="U21" s="79">
        <f>R21+S21+T21</f>
        <v>23</v>
      </c>
    </row>
    <row r="22" spans="1:21" ht="15.75" customHeight="1">
      <c r="A22" s="10">
        <v>24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25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26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10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1.74</v>
      </c>
      <c r="F25" s="152">
        <v>104</v>
      </c>
      <c r="G25" s="75">
        <f t="shared" si="0"/>
        <v>10.4</v>
      </c>
      <c r="H25" s="153">
        <f t="shared" si="1"/>
        <v>12.14</v>
      </c>
      <c r="I25" s="23">
        <v>14</v>
      </c>
      <c r="J25" s="151">
        <v>-14.26</v>
      </c>
      <c r="K25" s="152">
        <v>41</v>
      </c>
      <c r="L25" s="8">
        <f t="shared" si="2"/>
        <v>4.1000000000000005</v>
      </c>
      <c r="M25" s="153">
        <f t="shared" si="3"/>
        <v>-10.16</v>
      </c>
      <c r="N25" s="23">
        <v>3</v>
      </c>
      <c r="O25" s="154">
        <f t="shared" si="4"/>
        <v>-12.52</v>
      </c>
      <c r="P25" s="76">
        <f t="shared" si="5"/>
        <v>14.5</v>
      </c>
      <c r="Q25" s="155">
        <f t="shared" si="6"/>
        <v>1.9800000000000004</v>
      </c>
      <c r="R25" s="77">
        <f t="shared" si="7"/>
        <v>17</v>
      </c>
      <c r="S25" s="106"/>
      <c r="T25" s="78"/>
      <c r="U25" s="79">
        <f>R25+S25+T25</f>
        <v>17</v>
      </c>
    </row>
    <row r="26" spans="1:21" ht="15.75" customHeight="1">
      <c r="A26" s="10">
        <v>27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14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-9.8</v>
      </c>
      <c r="F27" s="152">
        <v>58</v>
      </c>
      <c r="G27" s="75">
        <f t="shared" si="0"/>
        <v>5.800000000000001</v>
      </c>
      <c r="H27" s="153">
        <f t="shared" si="1"/>
        <v>-4</v>
      </c>
      <c r="I27" s="23">
        <v>3</v>
      </c>
      <c r="J27" s="151">
        <v>-12.68</v>
      </c>
      <c r="K27" s="152">
        <v>30</v>
      </c>
      <c r="L27" s="8">
        <f t="shared" si="2"/>
        <v>3</v>
      </c>
      <c r="M27" s="153">
        <f t="shared" si="3"/>
        <v>-9.68</v>
      </c>
      <c r="N27" s="23">
        <v>5</v>
      </c>
      <c r="O27" s="154">
        <f t="shared" si="4"/>
        <v>-22.48</v>
      </c>
      <c r="P27" s="76">
        <f t="shared" si="5"/>
        <v>8.8</v>
      </c>
      <c r="Q27" s="155">
        <f t="shared" si="6"/>
        <v>-13.68</v>
      </c>
      <c r="R27" s="77">
        <f t="shared" si="7"/>
        <v>8</v>
      </c>
      <c r="S27" s="106"/>
      <c r="T27" s="78"/>
      <c r="U27" s="79">
        <f>R27+S27+T27</f>
        <v>8</v>
      </c>
    </row>
    <row r="28" spans="1:21" ht="15.75" customHeight="1">
      <c r="A28" s="10">
        <v>8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4.18</v>
      </c>
      <c r="F28" s="152">
        <v>49</v>
      </c>
      <c r="G28" s="75">
        <f t="shared" si="0"/>
        <v>4.9</v>
      </c>
      <c r="H28" s="153">
        <f t="shared" si="1"/>
        <v>9.08</v>
      </c>
      <c r="I28" s="23">
        <v>11</v>
      </c>
      <c r="J28" s="151">
        <v>-10.82</v>
      </c>
      <c r="K28" s="152">
        <v>17</v>
      </c>
      <c r="L28" s="8">
        <f t="shared" si="2"/>
        <v>1.7000000000000002</v>
      </c>
      <c r="M28" s="153">
        <f t="shared" si="3"/>
        <v>-9.120000000000001</v>
      </c>
      <c r="N28" s="23">
        <v>7</v>
      </c>
      <c r="O28" s="154">
        <f t="shared" si="4"/>
        <v>-6.640000000000001</v>
      </c>
      <c r="P28" s="76">
        <f t="shared" si="5"/>
        <v>6.6000000000000005</v>
      </c>
      <c r="Q28" s="155">
        <f t="shared" si="6"/>
        <v>-0.040000000000000924</v>
      </c>
      <c r="R28" s="77">
        <f t="shared" si="7"/>
        <v>18</v>
      </c>
      <c r="S28" s="106"/>
      <c r="T28" s="78"/>
      <c r="U28" s="79">
        <f>R28+S28+T28</f>
        <v>18</v>
      </c>
    </row>
    <row r="29" spans="1:21" ht="15.75" customHeight="1">
      <c r="A29" s="9">
        <v>9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-9.76</v>
      </c>
      <c r="F29" s="152">
        <v>37</v>
      </c>
      <c r="G29" s="75">
        <f t="shared" si="0"/>
        <v>3.7</v>
      </c>
      <c r="H29" s="153">
        <f t="shared" si="1"/>
        <v>-6.06</v>
      </c>
      <c r="I29" s="23">
        <v>1</v>
      </c>
      <c r="J29" s="151">
        <v>33.82</v>
      </c>
      <c r="K29" s="152">
        <v>196</v>
      </c>
      <c r="L29" s="8">
        <f t="shared" si="2"/>
        <v>19.6</v>
      </c>
      <c r="M29" s="153">
        <f t="shared" si="3"/>
        <v>53.42</v>
      </c>
      <c r="N29" s="23">
        <v>16</v>
      </c>
      <c r="O29" s="154">
        <f t="shared" si="4"/>
        <v>24.060000000000002</v>
      </c>
      <c r="P29" s="76">
        <f t="shared" si="5"/>
        <v>23.3</v>
      </c>
      <c r="Q29" s="155">
        <f t="shared" si="6"/>
        <v>47.36</v>
      </c>
      <c r="R29" s="77">
        <f t="shared" si="7"/>
        <v>17</v>
      </c>
      <c r="S29" s="106"/>
      <c r="T29" s="78">
        <v>2</v>
      </c>
      <c r="U29" s="79">
        <f>R29+S29+T29</f>
        <v>19</v>
      </c>
    </row>
    <row r="30" spans="1:21" ht="15.75" customHeight="1">
      <c r="A30" s="10">
        <v>11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2.14</v>
      </c>
      <c r="F30" s="152">
        <v>29</v>
      </c>
      <c r="G30" s="75">
        <f t="shared" si="0"/>
        <v>2.9000000000000004</v>
      </c>
      <c r="H30" s="153">
        <f t="shared" si="1"/>
        <v>5.040000000000001</v>
      </c>
      <c r="I30" s="23">
        <v>7</v>
      </c>
      <c r="J30" s="151">
        <v>0.58</v>
      </c>
      <c r="K30" s="152">
        <v>32</v>
      </c>
      <c r="L30" s="8">
        <f t="shared" si="2"/>
        <v>3.2</v>
      </c>
      <c r="M30" s="153">
        <f t="shared" si="3"/>
        <v>3.7800000000000002</v>
      </c>
      <c r="N30" s="23">
        <v>8</v>
      </c>
      <c r="O30" s="154">
        <f t="shared" si="4"/>
        <v>2.72</v>
      </c>
      <c r="P30" s="76">
        <f t="shared" si="5"/>
        <v>6.1000000000000005</v>
      </c>
      <c r="Q30" s="155">
        <f t="shared" si="6"/>
        <v>8.82</v>
      </c>
      <c r="R30" s="77">
        <f t="shared" si="7"/>
        <v>15</v>
      </c>
      <c r="S30" s="106"/>
      <c r="T30" s="78"/>
      <c r="U30" s="79">
        <f>R30+S30+T30</f>
        <v>15</v>
      </c>
    </row>
    <row r="31" spans="1:21" ht="15.75" customHeight="1">
      <c r="A31" s="9">
        <v>28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3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2.4</v>
      </c>
      <c r="F32" s="152">
        <v>60</v>
      </c>
      <c r="G32" s="75">
        <f t="shared" si="0"/>
        <v>6</v>
      </c>
      <c r="H32" s="153">
        <f t="shared" si="1"/>
        <v>8.4</v>
      </c>
      <c r="I32" s="23">
        <v>10</v>
      </c>
      <c r="J32" s="151">
        <v>16.48</v>
      </c>
      <c r="K32" s="152">
        <v>140</v>
      </c>
      <c r="L32" s="8">
        <f t="shared" si="2"/>
        <v>14</v>
      </c>
      <c r="M32" s="153">
        <f t="shared" si="3"/>
        <v>30.48</v>
      </c>
      <c r="N32" s="23">
        <v>15</v>
      </c>
      <c r="O32" s="154">
        <f t="shared" si="4"/>
        <v>18.88</v>
      </c>
      <c r="P32" s="76">
        <f t="shared" si="5"/>
        <v>20</v>
      </c>
      <c r="Q32" s="155">
        <f t="shared" si="6"/>
        <v>38.88</v>
      </c>
      <c r="R32" s="77">
        <f t="shared" si="7"/>
        <v>25</v>
      </c>
      <c r="S32" s="106">
        <v>1</v>
      </c>
      <c r="T32" s="78"/>
      <c r="U32" s="79">
        <f>R32+S32+T32</f>
        <v>26</v>
      </c>
    </row>
    <row r="33" spans="1:21" ht="15.75" customHeight="1">
      <c r="A33" s="9">
        <v>29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/>
      <c r="F33" s="152"/>
      <c r="G33" s="75">
        <f t="shared" si="0"/>
        <v>0</v>
      </c>
      <c r="H33" s="153">
        <f t="shared" si="1"/>
        <v>0</v>
      </c>
      <c r="I33" s="23"/>
      <c r="J33" s="151"/>
      <c r="K33" s="152"/>
      <c r="L33" s="8">
        <f t="shared" si="2"/>
        <v>0</v>
      </c>
      <c r="M33" s="153">
        <f t="shared" si="3"/>
        <v>0</v>
      </c>
      <c r="N33" s="23"/>
      <c r="O33" s="154">
        <f t="shared" si="4"/>
        <v>0</v>
      </c>
      <c r="P33" s="76">
        <f t="shared" si="5"/>
        <v>0</v>
      </c>
      <c r="Q33" s="155">
        <f t="shared" si="6"/>
        <v>0</v>
      </c>
      <c r="R33" s="77">
        <f t="shared" si="7"/>
        <v>0</v>
      </c>
      <c r="S33" s="106"/>
      <c r="T33" s="78"/>
      <c r="U33" s="156" t="s">
        <v>189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1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5.5</v>
      </c>
      <c r="F35" s="152">
        <v>97</v>
      </c>
      <c r="G35" s="75">
        <f t="shared" si="0"/>
        <v>9.700000000000001</v>
      </c>
      <c r="H35" s="153">
        <f t="shared" si="1"/>
        <v>15.200000000000001</v>
      </c>
      <c r="I35" s="23">
        <v>15</v>
      </c>
      <c r="J35" s="151">
        <v>7.64</v>
      </c>
      <c r="K35" s="152">
        <v>128</v>
      </c>
      <c r="L35" s="8">
        <f t="shared" si="2"/>
        <v>12.8</v>
      </c>
      <c r="M35" s="153">
        <f t="shared" si="3"/>
        <v>20.44</v>
      </c>
      <c r="N35" s="23">
        <v>12</v>
      </c>
      <c r="O35" s="154">
        <f t="shared" si="4"/>
        <v>13.14</v>
      </c>
      <c r="P35" s="76">
        <f t="shared" si="5"/>
        <v>22.5</v>
      </c>
      <c r="Q35" s="155">
        <f t="shared" si="6"/>
        <v>35.64</v>
      </c>
      <c r="R35" s="77">
        <f t="shared" si="7"/>
        <v>27</v>
      </c>
      <c r="S35" s="106">
        <v>3</v>
      </c>
      <c r="T35" s="78">
        <v>1</v>
      </c>
      <c r="U35" s="193">
        <f>R35+S35+T35</f>
        <v>31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249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250</v>
      </c>
      <c r="C40" s="147"/>
      <c r="D40" s="147"/>
      <c r="E40" s="147"/>
      <c r="F40" s="147"/>
      <c r="H40" s="148">
        <v>60</v>
      </c>
      <c r="I40" s="207" t="s">
        <v>231</v>
      </c>
      <c r="J40" s="207"/>
      <c r="K40" s="140" t="s">
        <v>200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251</v>
      </c>
      <c r="C41" s="144"/>
      <c r="D41" s="144"/>
      <c r="E41" s="144"/>
      <c r="F41" s="144"/>
      <c r="H41" s="149">
        <v>64</v>
      </c>
      <c r="I41" s="208" t="s">
        <v>153</v>
      </c>
      <c r="J41" s="208"/>
      <c r="K41" s="138" t="s">
        <v>252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253</v>
      </c>
      <c r="C42" s="147"/>
      <c r="D42" s="147"/>
      <c r="E42" s="147"/>
      <c r="F42" s="147"/>
      <c r="H42" s="148">
        <v>60</v>
      </c>
      <c r="I42" s="207" t="s">
        <v>136</v>
      </c>
      <c r="J42" s="207"/>
      <c r="K42" s="140" t="s">
        <v>254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>
        <v>80</v>
      </c>
      <c r="I43" s="208" t="s">
        <v>144</v>
      </c>
      <c r="J43" s="208"/>
      <c r="K43" s="138" t="s">
        <v>217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255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256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257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258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3"/>
  <dimension ref="A1:Y39"/>
  <sheetViews>
    <sheetView showGridLines="0" zoomScale="90" zoomScaleNormal="90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259</v>
      </c>
      <c r="D4" s="22" t="s">
        <v>17</v>
      </c>
      <c r="E4" s="141">
        <f>SUM(E6:E21)</f>
        <v>0</v>
      </c>
      <c r="F4" s="213" t="s">
        <v>68</v>
      </c>
      <c r="G4" s="214"/>
      <c r="H4" s="214"/>
      <c r="I4" s="215"/>
      <c r="J4" s="141">
        <f>SUM(J6:J21)</f>
        <v>0</v>
      </c>
      <c r="K4" s="216" t="s">
        <v>69</v>
      </c>
      <c r="L4" s="214"/>
      <c r="M4" s="214"/>
      <c r="N4" s="215"/>
      <c r="O4" s="212" t="s">
        <v>26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HRÁČI!B32</f>
        <v>130</v>
      </c>
      <c r="C6" s="73" t="str">
        <f>HRÁČI!C32</f>
        <v>Serbin</v>
      </c>
      <c r="D6" s="74" t="str">
        <f>HRÁČI!D32</f>
        <v>Rastislav</v>
      </c>
      <c r="E6" s="151">
        <v>5.5</v>
      </c>
      <c r="F6" s="152">
        <v>97</v>
      </c>
      <c r="G6" s="75">
        <f aca="true" t="shared" si="0" ref="G6:G21">F6*0.1</f>
        <v>9.700000000000001</v>
      </c>
      <c r="H6" s="153">
        <f aca="true" t="shared" si="1" ref="H6:H21">E6+G6</f>
        <v>15.200000000000001</v>
      </c>
      <c r="I6" s="23">
        <v>15</v>
      </c>
      <c r="J6" s="151">
        <v>7.64</v>
      </c>
      <c r="K6" s="152">
        <v>128</v>
      </c>
      <c r="L6" s="8">
        <f aca="true" t="shared" si="2" ref="L6:L21">K6*0.1</f>
        <v>12.8</v>
      </c>
      <c r="M6" s="153">
        <f aca="true" t="shared" si="3" ref="M6:M21">J6+L6</f>
        <v>20.44</v>
      </c>
      <c r="N6" s="23">
        <v>12</v>
      </c>
      <c r="O6" s="154">
        <f aca="true" t="shared" si="4" ref="O6:O21">E6+J6</f>
        <v>13.14</v>
      </c>
      <c r="P6" s="76">
        <f aca="true" t="shared" si="5" ref="P6:P21">G6+L6</f>
        <v>22.5</v>
      </c>
      <c r="Q6" s="155">
        <f aca="true" t="shared" si="6" ref="Q6:Q21">H6+M6</f>
        <v>35.64</v>
      </c>
      <c r="R6" s="77">
        <f aca="true" t="shared" si="7" ref="R6:R21">I6+N6</f>
        <v>27</v>
      </c>
      <c r="S6" s="106">
        <v>3</v>
      </c>
      <c r="T6" s="78">
        <v>1</v>
      </c>
      <c r="U6" s="193">
        <f aca="true" t="shared" si="8" ref="U6:U21">R6+S6+T6</f>
        <v>31</v>
      </c>
      <c r="Y6" s="21"/>
    </row>
    <row r="7" spans="1:21" ht="15.75" customHeight="1">
      <c r="A7" s="9">
        <v>2</v>
      </c>
      <c r="B7" s="80">
        <f>HRÁČI!B10</f>
        <v>108</v>
      </c>
      <c r="C7" s="81" t="str">
        <f>HRÁČI!C10</f>
        <v>Vavríková</v>
      </c>
      <c r="D7" s="82" t="str">
        <f>HRÁČI!D10</f>
        <v>Lucia</v>
      </c>
      <c r="E7" s="151">
        <v>15.06</v>
      </c>
      <c r="F7" s="152">
        <v>48</v>
      </c>
      <c r="G7" s="75">
        <f t="shared" si="0"/>
        <v>4.800000000000001</v>
      </c>
      <c r="H7" s="153">
        <f t="shared" si="1"/>
        <v>19.86</v>
      </c>
      <c r="I7" s="23">
        <v>16</v>
      </c>
      <c r="J7" s="151">
        <v>8.84</v>
      </c>
      <c r="K7" s="152">
        <v>44</v>
      </c>
      <c r="L7" s="8">
        <f t="shared" si="2"/>
        <v>4.4</v>
      </c>
      <c r="M7" s="153">
        <f t="shared" si="3"/>
        <v>13.24</v>
      </c>
      <c r="N7" s="23">
        <v>10</v>
      </c>
      <c r="O7" s="154">
        <f t="shared" si="4"/>
        <v>23.9</v>
      </c>
      <c r="P7" s="76">
        <f t="shared" si="5"/>
        <v>9.200000000000001</v>
      </c>
      <c r="Q7" s="155">
        <f t="shared" si="6"/>
        <v>33.1</v>
      </c>
      <c r="R7" s="77">
        <f t="shared" si="7"/>
        <v>26</v>
      </c>
      <c r="S7" s="106">
        <v>2</v>
      </c>
      <c r="T7" s="78"/>
      <c r="U7" s="79">
        <f t="shared" si="8"/>
        <v>28</v>
      </c>
    </row>
    <row r="8" spans="1:21" ht="15.75" customHeight="1">
      <c r="A8" s="10">
        <v>3</v>
      </c>
      <c r="B8" s="80">
        <f>HRÁČI!B29</f>
        <v>127</v>
      </c>
      <c r="C8" s="81" t="str">
        <f>HRÁČI!C29</f>
        <v>Gavula</v>
      </c>
      <c r="D8" s="82" t="str">
        <f>HRÁČI!D29</f>
        <v>Gabriel</v>
      </c>
      <c r="E8" s="151">
        <v>2.4</v>
      </c>
      <c r="F8" s="152">
        <v>60</v>
      </c>
      <c r="G8" s="75">
        <f t="shared" si="0"/>
        <v>6</v>
      </c>
      <c r="H8" s="153">
        <f t="shared" si="1"/>
        <v>8.4</v>
      </c>
      <c r="I8" s="23">
        <v>10</v>
      </c>
      <c r="J8" s="151">
        <v>16.48</v>
      </c>
      <c r="K8" s="152">
        <v>140</v>
      </c>
      <c r="L8" s="8">
        <f t="shared" si="2"/>
        <v>14</v>
      </c>
      <c r="M8" s="153">
        <f t="shared" si="3"/>
        <v>30.48</v>
      </c>
      <c r="N8" s="23">
        <v>15</v>
      </c>
      <c r="O8" s="154">
        <f t="shared" si="4"/>
        <v>18.88</v>
      </c>
      <c r="P8" s="76">
        <f t="shared" si="5"/>
        <v>20</v>
      </c>
      <c r="Q8" s="155">
        <f t="shared" si="6"/>
        <v>38.88</v>
      </c>
      <c r="R8" s="77">
        <f t="shared" si="7"/>
        <v>25</v>
      </c>
      <c r="S8" s="106">
        <v>1</v>
      </c>
      <c r="T8" s="78"/>
      <c r="U8" s="79">
        <f t="shared" si="8"/>
        <v>26</v>
      </c>
    </row>
    <row r="9" spans="1:21" ht="15.75" customHeight="1">
      <c r="A9" s="9">
        <v>4</v>
      </c>
      <c r="B9" s="80">
        <f>HRÁČI!B3</f>
        <v>101</v>
      </c>
      <c r="C9" s="81" t="str">
        <f>HRÁČI!C3</f>
        <v>Dobiaš</v>
      </c>
      <c r="D9" s="82" t="str">
        <f>HRÁČI!D3</f>
        <v>Martin</v>
      </c>
      <c r="E9" s="151">
        <v>3.76</v>
      </c>
      <c r="F9" s="152">
        <v>56</v>
      </c>
      <c r="G9" s="75">
        <f t="shared" si="0"/>
        <v>5.6000000000000005</v>
      </c>
      <c r="H9" s="153">
        <f t="shared" si="1"/>
        <v>9.36</v>
      </c>
      <c r="I9" s="23">
        <v>12</v>
      </c>
      <c r="J9" s="151">
        <v>12.92</v>
      </c>
      <c r="K9" s="152">
        <v>90</v>
      </c>
      <c r="L9" s="8">
        <f t="shared" si="2"/>
        <v>9</v>
      </c>
      <c r="M9" s="153">
        <f t="shared" si="3"/>
        <v>21.92</v>
      </c>
      <c r="N9" s="23">
        <v>13</v>
      </c>
      <c r="O9" s="154">
        <f t="shared" si="4"/>
        <v>16.68</v>
      </c>
      <c r="P9" s="76">
        <f t="shared" si="5"/>
        <v>14.600000000000001</v>
      </c>
      <c r="Q9" s="155">
        <f t="shared" si="6"/>
        <v>31.28</v>
      </c>
      <c r="R9" s="77">
        <f t="shared" si="7"/>
        <v>25</v>
      </c>
      <c r="S9" s="106"/>
      <c r="T9" s="78"/>
      <c r="U9" s="79">
        <f t="shared" si="8"/>
        <v>25</v>
      </c>
    </row>
    <row r="10" spans="1:21" ht="15.75" customHeight="1">
      <c r="A10" s="10">
        <v>5</v>
      </c>
      <c r="B10" s="80">
        <f>HRÁČI!B4</f>
        <v>102</v>
      </c>
      <c r="C10" s="81" t="str">
        <f>HRÁČI!C4</f>
        <v>Leskovský  </v>
      </c>
      <c r="D10" s="82" t="str">
        <f>HRÁČI!D4</f>
        <v>Roman</v>
      </c>
      <c r="E10" s="151">
        <v>3.08</v>
      </c>
      <c r="F10" s="152">
        <v>74</v>
      </c>
      <c r="G10" s="75">
        <f t="shared" si="0"/>
        <v>7.4</v>
      </c>
      <c r="H10" s="153">
        <f t="shared" si="1"/>
        <v>10.48</v>
      </c>
      <c r="I10" s="23">
        <v>13</v>
      </c>
      <c r="J10" s="151">
        <v>-2.22</v>
      </c>
      <c r="K10" s="152">
        <v>104</v>
      </c>
      <c r="L10" s="8">
        <f t="shared" si="2"/>
        <v>10.4</v>
      </c>
      <c r="M10" s="153">
        <f t="shared" si="3"/>
        <v>8.18</v>
      </c>
      <c r="N10" s="23">
        <v>9</v>
      </c>
      <c r="O10" s="154">
        <f t="shared" si="4"/>
        <v>0.8599999999999999</v>
      </c>
      <c r="P10" s="76">
        <f t="shared" si="5"/>
        <v>17.8</v>
      </c>
      <c r="Q10" s="155">
        <f t="shared" si="6"/>
        <v>18.66</v>
      </c>
      <c r="R10" s="77">
        <f t="shared" si="7"/>
        <v>22</v>
      </c>
      <c r="S10" s="106"/>
      <c r="T10" s="78"/>
      <c r="U10" s="79">
        <f t="shared" si="8"/>
        <v>22</v>
      </c>
    </row>
    <row r="11" spans="1:21" ht="15.75" customHeight="1">
      <c r="A11" s="9">
        <v>6</v>
      </c>
      <c r="B11" s="80">
        <f>HRÁČI!B18</f>
        <v>116</v>
      </c>
      <c r="C11" s="81" t="str">
        <f>HRÁČI!C18</f>
        <v>Učník</v>
      </c>
      <c r="D11" s="82" t="str">
        <f>HRÁČI!D18</f>
        <v>Stanislav</v>
      </c>
      <c r="E11" s="151">
        <v>-0.24</v>
      </c>
      <c r="F11" s="152">
        <v>31</v>
      </c>
      <c r="G11" s="75">
        <f t="shared" si="0"/>
        <v>3.1</v>
      </c>
      <c r="H11" s="153">
        <f t="shared" si="1"/>
        <v>2.8600000000000003</v>
      </c>
      <c r="I11" s="23">
        <v>6</v>
      </c>
      <c r="J11" s="151">
        <v>8.26</v>
      </c>
      <c r="K11" s="152">
        <v>212</v>
      </c>
      <c r="L11" s="8">
        <f t="shared" si="2"/>
        <v>21.200000000000003</v>
      </c>
      <c r="M11" s="153">
        <f t="shared" si="3"/>
        <v>29.46</v>
      </c>
      <c r="N11" s="23">
        <v>14</v>
      </c>
      <c r="O11" s="154">
        <f t="shared" si="4"/>
        <v>8.02</v>
      </c>
      <c r="P11" s="76">
        <f t="shared" si="5"/>
        <v>24.300000000000004</v>
      </c>
      <c r="Q11" s="155">
        <f t="shared" si="6"/>
        <v>32.32</v>
      </c>
      <c r="R11" s="77">
        <f t="shared" si="7"/>
        <v>20</v>
      </c>
      <c r="S11" s="106"/>
      <c r="T11" s="78">
        <v>3</v>
      </c>
      <c r="U11" s="79">
        <f t="shared" si="8"/>
        <v>23</v>
      </c>
    </row>
    <row r="12" spans="1:21" ht="15.75" customHeight="1">
      <c r="A12" s="10">
        <v>7</v>
      </c>
      <c r="B12" s="80">
        <f>HRÁČI!B6</f>
        <v>104</v>
      </c>
      <c r="C12" s="81" t="str">
        <f>HRÁČI!C6</f>
        <v>Vavrík  </v>
      </c>
      <c r="D12" s="82" t="str">
        <f>HRÁČI!D6</f>
        <v>Roman</v>
      </c>
      <c r="E12" s="151">
        <v>2.92</v>
      </c>
      <c r="F12" s="152">
        <v>40</v>
      </c>
      <c r="G12" s="75">
        <f t="shared" si="0"/>
        <v>4</v>
      </c>
      <c r="H12" s="153">
        <f t="shared" si="1"/>
        <v>6.92</v>
      </c>
      <c r="I12" s="23">
        <v>8</v>
      </c>
      <c r="J12" s="151">
        <v>15.22</v>
      </c>
      <c r="K12" s="152">
        <v>52</v>
      </c>
      <c r="L12" s="8">
        <f t="shared" si="2"/>
        <v>5.2</v>
      </c>
      <c r="M12" s="153">
        <f t="shared" si="3"/>
        <v>20.42</v>
      </c>
      <c r="N12" s="23">
        <v>11</v>
      </c>
      <c r="O12" s="154">
        <f t="shared" si="4"/>
        <v>18.14</v>
      </c>
      <c r="P12" s="76">
        <f t="shared" si="5"/>
        <v>9.2</v>
      </c>
      <c r="Q12" s="155">
        <f t="shared" si="6"/>
        <v>27.340000000000003</v>
      </c>
      <c r="R12" s="77">
        <f t="shared" si="7"/>
        <v>19</v>
      </c>
      <c r="S12" s="106"/>
      <c r="T12" s="78"/>
      <c r="U12" s="79">
        <f t="shared" si="8"/>
        <v>19</v>
      </c>
    </row>
    <row r="13" spans="1:21" ht="15.75" customHeight="1">
      <c r="A13" s="9">
        <v>8</v>
      </c>
      <c r="B13" s="80">
        <f>HRÁČI!B25</f>
        <v>123</v>
      </c>
      <c r="C13" s="81" t="str">
        <f>HRÁČI!C25</f>
        <v>Jamečný</v>
      </c>
      <c r="D13" s="82" t="str">
        <f>HRÁČI!D25</f>
        <v>Milan</v>
      </c>
      <c r="E13" s="151">
        <v>4.18</v>
      </c>
      <c r="F13" s="152">
        <v>49</v>
      </c>
      <c r="G13" s="75">
        <f t="shared" si="0"/>
        <v>4.9</v>
      </c>
      <c r="H13" s="153">
        <f t="shared" si="1"/>
        <v>9.08</v>
      </c>
      <c r="I13" s="23">
        <v>11</v>
      </c>
      <c r="J13" s="151">
        <v>-10.82</v>
      </c>
      <c r="K13" s="152">
        <v>17</v>
      </c>
      <c r="L13" s="8">
        <f t="shared" si="2"/>
        <v>1.7000000000000002</v>
      </c>
      <c r="M13" s="153">
        <f t="shared" si="3"/>
        <v>-9.120000000000001</v>
      </c>
      <c r="N13" s="23">
        <v>7</v>
      </c>
      <c r="O13" s="154">
        <f t="shared" si="4"/>
        <v>-6.640000000000001</v>
      </c>
      <c r="P13" s="76">
        <f t="shared" si="5"/>
        <v>6.6000000000000005</v>
      </c>
      <c r="Q13" s="155">
        <f t="shared" si="6"/>
        <v>-0.040000000000000924</v>
      </c>
      <c r="R13" s="77">
        <f t="shared" si="7"/>
        <v>18</v>
      </c>
      <c r="S13" s="106"/>
      <c r="T13" s="78"/>
      <c r="U13" s="79">
        <f t="shared" si="8"/>
        <v>18</v>
      </c>
    </row>
    <row r="14" spans="1:21" ht="15.75" customHeight="1">
      <c r="A14" s="10">
        <v>9</v>
      </c>
      <c r="B14" s="80">
        <f>HRÁČI!B26</f>
        <v>124</v>
      </c>
      <c r="C14" s="81" t="str">
        <f>HRÁČI!C26</f>
        <v>Biely</v>
      </c>
      <c r="D14" s="82" t="str">
        <f>HRÁČI!D26</f>
        <v>Peter</v>
      </c>
      <c r="E14" s="151">
        <v>-9.76</v>
      </c>
      <c r="F14" s="152">
        <v>37</v>
      </c>
      <c r="G14" s="75">
        <f t="shared" si="0"/>
        <v>3.7</v>
      </c>
      <c r="H14" s="153">
        <f t="shared" si="1"/>
        <v>-6.06</v>
      </c>
      <c r="I14" s="23">
        <v>1</v>
      </c>
      <c r="J14" s="151">
        <v>33.82</v>
      </c>
      <c r="K14" s="152">
        <v>196</v>
      </c>
      <c r="L14" s="8">
        <f t="shared" si="2"/>
        <v>19.6</v>
      </c>
      <c r="M14" s="153">
        <f t="shared" si="3"/>
        <v>53.42</v>
      </c>
      <c r="N14" s="23">
        <v>16</v>
      </c>
      <c r="O14" s="154">
        <f t="shared" si="4"/>
        <v>24.060000000000002</v>
      </c>
      <c r="P14" s="76">
        <f t="shared" si="5"/>
        <v>23.3</v>
      </c>
      <c r="Q14" s="155">
        <f t="shared" si="6"/>
        <v>47.36</v>
      </c>
      <c r="R14" s="77">
        <f t="shared" si="7"/>
        <v>17</v>
      </c>
      <c r="S14" s="106"/>
      <c r="T14" s="78">
        <v>2</v>
      </c>
      <c r="U14" s="79">
        <f t="shared" si="8"/>
        <v>19</v>
      </c>
    </row>
    <row r="15" spans="1:21" ht="15.75" customHeight="1">
      <c r="A15" s="9">
        <v>10</v>
      </c>
      <c r="B15" s="80">
        <f>HRÁČI!B22</f>
        <v>120</v>
      </c>
      <c r="C15" s="81" t="str">
        <f>HRÁČI!C22</f>
        <v>Urban</v>
      </c>
      <c r="D15" s="82" t="str">
        <f>HRÁČI!D22</f>
        <v>Daniel</v>
      </c>
      <c r="E15" s="151">
        <v>1.74</v>
      </c>
      <c r="F15" s="152">
        <v>104</v>
      </c>
      <c r="G15" s="75">
        <f t="shared" si="0"/>
        <v>10.4</v>
      </c>
      <c r="H15" s="153">
        <f t="shared" si="1"/>
        <v>12.14</v>
      </c>
      <c r="I15" s="23">
        <v>14</v>
      </c>
      <c r="J15" s="151">
        <v>-14.26</v>
      </c>
      <c r="K15" s="152">
        <v>41</v>
      </c>
      <c r="L15" s="8">
        <f t="shared" si="2"/>
        <v>4.1000000000000005</v>
      </c>
      <c r="M15" s="153">
        <f t="shared" si="3"/>
        <v>-10.16</v>
      </c>
      <c r="N15" s="23">
        <v>3</v>
      </c>
      <c r="O15" s="154">
        <f t="shared" si="4"/>
        <v>-12.52</v>
      </c>
      <c r="P15" s="76">
        <f t="shared" si="5"/>
        <v>14.5</v>
      </c>
      <c r="Q15" s="155">
        <f t="shared" si="6"/>
        <v>1.9800000000000004</v>
      </c>
      <c r="R15" s="77">
        <f t="shared" si="7"/>
        <v>17</v>
      </c>
      <c r="S15" s="106"/>
      <c r="T15" s="78"/>
      <c r="U15" s="79">
        <f t="shared" si="8"/>
        <v>17</v>
      </c>
    </row>
    <row r="16" spans="1:21" ht="15.75" customHeight="1">
      <c r="A16" s="10">
        <v>11</v>
      </c>
      <c r="B16" s="80">
        <f>HRÁČI!B27</f>
        <v>125</v>
      </c>
      <c r="C16" s="81" t="str">
        <f>HRÁČI!C27</f>
        <v>Slivovič</v>
      </c>
      <c r="D16" s="82" t="str">
        <f>HRÁČI!D27</f>
        <v>Michal</v>
      </c>
      <c r="E16" s="151">
        <v>2.14</v>
      </c>
      <c r="F16" s="152">
        <v>29</v>
      </c>
      <c r="G16" s="75">
        <f t="shared" si="0"/>
        <v>2.9000000000000004</v>
      </c>
      <c r="H16" s="153">
        <f t="shared" si="1"/>
        <v>5.040000000000001</v>
      </c>
      <c r="I16" s="23">
        <v>7</v>
      </c>
      <c r="J16" s="151">
        <v>0.58</v>
      </c>
      <c r="K16" s="152">
        <v>32</v>
      </c>
      <c r="L16" s="8">
        <f t="shared" si="2"/>
        <v>3.2</v>
      </c>
      <c r="M16" s="153">
        <f t="shared" si="3"/>
        <v>3.7800000000000002</v>
      </c>
      <c r="N16" s="23">
        <v>8</v>
      </c>
      <c r="O16" s="154">
        <f t="shared" si="4"/>
        <v>2.72</v>
      </c>
      <c r="P16" s="76">
        <f t="shared" si="5"/>
        <v>6.1000000000000005</v>
      </c>
      <c r="Q16" s="155">
        <f t="shared" si="6"/>
        <v>8.82</v>
      </c>
      <c r="R16" s="77">
        <f t="shared" si="7"/>
        <v>15</v>
      </c>
      <c r="S16" s="106"/>
      <c r="T16" s="78"/>
      <c r="U16" s="79">
        <f t="shared" si="8"/>
        <v>15</v>
      </c>
    </row>
    <row r="17" spans="1:21" ht="15.75" customHeight="1">
      <c r="A17" s="9">
        <v>12</v>
      </c>
      <c r="B17" s="80">
        <f>HRÁČI!B11</f>
        <v>109</v>
      </c>
      <c r="C17" s="81" t="str">
        <f>HRÁČI!C11</f>
        <v>Andraščíková  </v>
      </c>
      <c r="D17" s="82" t="str">
        <f>HRÁČI!D11</f>
        <v>Beáta</v>
      </c>
      <c r="E17" s="151">
        <v>0.16</v>
      </c>
      <c r="F17" s="152">
        <v>72</v>
      </c>
      <c r="G17" s="75">
        <f t="shared" si="0"/>
        <v>7.2</v>
      </c>
      <c r="H17" s="153">
        <f t="shared" si="1"/>
        <v>7.36</v>
      </c>
      <c r="I17" s="23">
        <v>9</v>
      </c>
      <c r="J17" s="151">
        <v>-18.58</v>
      </c>
      <c r="K17" s="152">
        <v>0</v>
      </c>
      <c r="L17" s="8">
        <f t="shared" si="2"/>
        <v>0</v>
      </c>
      <c r="M17" s="153">
        <f t="shared" si="3"/>
        <v>-18.58</v>
      </c>
      <c r="N17" s="23">
        <v>2</v>
      </c>
      <c r="O17" s="154">
        <f t="shared" si="4"/>
        <v>-18.419999999999998</v>
      </c>
      <c r="P17" s="76">
        <f t="shared" si="5"/>
        <v>7.2</v>
      </c>
      <c r="Q17" s="155">
        <f t="shared" si="6"/>
        <v>-11.219999999999999</v>
      </c>
      <c r="R17" s="77">
        <f t="shared" si="7"/>
        <v>11</v>
      </c>
      <c r="S17" s="106"/>
      <c r="T17" s="78"/>
      <c r="U17" s="79">
        <f t="shared" si="8"/>
        <v>11</v>
      </c>
    </row>
    <row r="18" spans="1:21" ht="15.75" customHeight="1">
      <c r="A18" s="10">
        <v>13</v>
      </c>
      <c r="B18" s="80">
        <f>HRÁČI!B17</f>
        <v>115</v>
      </c>
      <c r="C18" s="81" t="str">
        <f>HRÁČI!C17</f>
        <v>Rigo</v>
      </c>
      <c r="D18" s="82" t="str">
        <f>HRÁČI!D17</f>
        <v>Ľudovít</v>
      </c>
      <c r="E18" s="151">
        <v>-7</v>
      </c>
      <c r="F18" s="152">
        <v>42</v>
      </c>
      <c r="G18" s="75">
        <f t="shared" si="0"/>
        <v>4.2</v>
      </c>
      <c r="H18" s="153">
        <f t="shared" si="1"/>
        <v>-2.8</v>
      </c>
      <c r="I18" s="23">
        <v>4</v>
      </c>
      <c r="J18" s="151">
        <v>-11.12</v>
      </c>
      <c r="K18" s="152">
        <v>15</v>
      </c>
      <c r="L18" s="8">
        <f t="shared" si="2"/>
        <v>1.5</v>
      </c>
      <c r="M18" s="153">
        <f t="shared" si="3"/>
        <v>-9.62</v>
      </c>
      <c r="N18" s="23">
        <v>6</v>
      </c>
      <c r="O18" s="154">
        <f t="shared" si="4"/>
        <v>-18.119999999999997</v>
      </c>
      <c r="P18" s="76">
        <f t="shared" si="5"/>
        <v>5.7</v>
      </c>
      <c r="Q18" s="155">
        <f t="shared" si="6"/>
        <v>-12.419999999999998</v>
      </c>
      <c r="R18" s="77">
        <f t="shared" si="7"/>
        <v>10</v>
      </c>
      <c r="S18" s="106"/>
      <c r="T18" s="78"/>
      <c r="U18" s="79">
        <f t="shared" si="8"/>
        <v>10</v>
      </c>
    </row>
    <row r="19" spans="1:21" ht="15.75" customHeight="1">
      <c r="A19" s="9">
        <v>14</v>
      </c>
      <c r="B19" s="80">
        <f>HRÁČI!B24</f>
        <v>122</v>
      </c>
      <c r="C19" s="81" t="str">
        <f>HRÁČI!C24</f>
        <v>Šereš</v>
      </c>
      <c r="D19" s="82" t="str">
        <f>HRÁČI!D24</f>
        <v>Karol</v>
      </c>
      <c r="E19" s="151">
        <v>-9.8</v>
      </c>
      <c r="F19" s="152">
        <v>58</v>
      </c>
      <c r="G19" s="75">
        <f t="shared" si="0"/>
        <v>5.800000000000001</v>
      </c>
      <c r="H19" s="153">
        <f t="shared" si="1"/>
        <v>-4</v>
      </c>
      <c r="I19" s="23">
        <v>3</v>
      </c>
      <c r="J19" s="151">
        <v>-12.68</v>
      </c>
      <c r="K19" s="152">
        <v>30</v>
      </c>
      <c r="L19" s="8">
        <f t="shared" si="2"/>
        <v>3</v>
      </c>
      <c r="M19" s="153">
        <f t="shared" si="3"/>
        <v>-9.68</v>
      </c>
      <c r="N19" s="23">
        <v>5</v>
      </c>
      <c r="O19" s="154">
        <f t="shared" si="4"/>
        <v>-22.48</v>
      </c>
      <c r="P19" s="76">
        <f t="shared" si="5"/>
        <v>8.8</v>
      </c>
      <c r="Q19" s="155">
        <f t="shared" si="6"/>
        <v>-13.68</v>
      </c>
      <c r="R19" s="77">
        <f t="shared" si="7"/>
        <v>8</v>
      </c>
      <c r="S19" s="106"/>
      <c r="T19" s="78"/>
      <c r="U19" s="79">
        <f t="shared" si="8"/>
        <v>8</v>
      </c>
    </row>
    <row r="20" spans="1:21" ht="15.75" customHeight="1">
      <c r="A20" s="10">
        <v>15</v>
      </c>
      <c r="B20" s="80">
        <f>HRÁČI!B9</f>
        <v>107</v>
      </c>
      <c r="C20" s="81" t="str">
        <f>HRÁČI!C9</f>
        <v>Hegyi </v>
      </c>
      <c r="D20" s="82" t="str">
        <f>HRÁČI!D9</f>
        <v>Juraj</v>
      </c>
      <c r="E20" s="151">
        <v>-10.04</v>
      </c>
      <c r="F20" s="152">
        <v>50</v>
      </c>
      <c r="G20" s="75">
        <f t="shared" si="0"/>
        <v>5</v>
      </c>
      <c r="H20" s="153">
        <f t="shared" si="1"/>
        <v>-5.039999999999999</v>
      </c>
      <c r="I20" s="23">
        <v>2</v>
      </c>
      <c r="J20" s="151">
        <v>-10.02</v>
      </c>
      <c r="K20" s="152">
        <v>0</v>
      </c>
      <c r="L20" s="8">
        <f t="shared" si="2"/>
        <v>0</v>
      </c>
      <c r="M20" s="153">
        <f t="shared" si="3"/>
        <v>-10.02</v>
      </c>
      <c r="N20" s="23">
        <v>4</v>
      </c>
      <c r="O20" s="154">
        <f t="shared" si="4"/>
        <v>-20.06</v>
      </c>
      <c r="P20" s="76">
        <f t="shared" si="5"/>
        <v>5</v>
      </c>
      <c r="Q20" s="155">
        <f t="shared" si="6"/>
        <v>-15.059999999999999</v>
      </c>
      <c r="R20" s="77">
        <f t="shared" si="7"/>
        <v>6</v>
      </c>
      <c r="S20" s="106"/>
      <c r="T20" s="78"/>
      <c r="U20" s="79">
        <f t="shared" si="8"/>
        <v>6</v>
      </c>
    </row>
    <row r="21" spans="1:21" ht="15.75" customHeight="1">
      <c r="A21" s="9">
        <v>16</v>
      </c>
      <c r="B21" s="80">
        <f>HRÁČI!B5</f>
        <v>103</v>
      </c>
      <c r="C21" s="81" t="str">
        <f>HRÁČI!C5</f>
        <v>Kazimír </v>
      </c>
      <c r="D21" s="82" t="str">
        <f>HRÁČI!D5</f>
        <v>Jozef</v>
      </c>
      <c r="E21" s="151">
        <v>-4.1</v>
      </c>
      <c r="F21" s="152">
        <v>23</v>
      </c>
      <c r="G21" s="75">
        <f t="shared" si="0"/>
        <v>2.3000000000000003</v>
      </c>
      <c r="H21" s="153">
        <f t="shared" si="1"/>
        <v>-1.7999999999999994</v>
      </c>
      <c r="I21" s="23">
        <v>5</v>
      </c>
      <c r="J21" s="151">
        <v>-24.06</v>
      </c>
      <c r="K21" s="152">
        <v>18</v>
      </c>
      <c r="L21" s="8">
        <f t="shared" si="2"/>
        <v>1.8</v>
      </c>
      <c r="M21" s="153">
        <f t="shared" si="3"/>
        <v>-22.259999999999998</v>
      </c>
      <c r="N21" s="23">
        <v>1</v>
      </c>
      <c r="O21" s="154">
        <f t="shared" si="4"/>
        <v>-28.159999999999997</v>
      </c>
      <c r="P21" s="76">
        <f t="shared" si="5"/>
        <v>4.1000000000000005</v>
      </c>
      <c r="Q21" s="155">
        <f t="shared" si="6"/>
        <v>-24.06</v>
      </c>
      <c r="R21" s="77">
        <f t="shared" si="7"/>
        <v>6</v>
      </c>
      <c r="S21" s="106"/>
      <c r="T21" s="78"/>
      <c r="U21" s="79">
        <f t="shared" si="8"/>
        <v>6</v>
      </c>
    </row>
    <row r="22" spans="1:21" ht="15.75" customHeight="1">
      <c r="A22" s="1"/>
      <c r="E22" s="139"/>
      <c r="F22" s="7"/>
      <c r="G22" s="7"/>
      <c r="H22" s="7"/>
      <c r="I22" s="7"/>
      <c r="J22" s="1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>
      <c r="A23" s="1"/>
      <c r="B23" s="2"/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2"/>
      <c r="O23" s="1"/>
      <c r="P23" s="1"/>
      <c r="Q23" s="1"/>
      <c r="R23" s="1"/>
      <c r="S23" s="1"/>
      <c r="T23" s="1"/>
      <c r="U23" s="1"/>
    </row>
    <row r="24" spans="1:21" ht="15.75" customHeight="1">
      <c r="A24" s="142" t="s">
        <v>53</v>
      </c>
      <c r="B24" s="217" t="s">
        <v>78</v>
      </c>
      <c r="C24" s="218"/>
      <c r="D24" s="218"/>
      <c r="E24" s="218"/>
      <c r="F24" s="218"/>
      <c r="H24" s="219" t="s">
        <v>182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1"/>
    </row>
    <row r="25" spans="1:20" ht="15.75" customHeight="1">
      <c r="A25" s="143" t="s">
        <v>183</v>
      </c>
      <c r="B25" s="144" t="s">
        <v>249</v>
      </c>
      <c r="C25" s="144"/>
      <c r="D25" s="144"/>
      <c r="E25" s="144"/>
      <c r="F25" s="144"/>
      <c r="H25" s="145" t="s">
        <v>33</v>
      </c>
      <c r="I25" s="204" t="s">
        <v>60</v>
      </c>
      <c r="J25" s="204"/>
      <c r="K25" s="205" t="s">
        <v>54</v>
      </c>
      <c r="L25" s="206"/>
      <c r="M25" s="206"/>
      <c r="N25" s="206"/>
      <c r="O25" s="206"/>
      <c r="P25" s="206"/>
      <c r="Q25" s="206"/>
      <c r="R25" s="206"/>
      <c r="S25" s="206"/>
      <c r="T25" s="206"/>
    </row>
    <row r="26" spans="1:21" ht="15.75" customHeight="1">
      <c r="A26" s="146" t="s">
        <v>184</v>
      </c>
      <c r="B26" s="147" t="s">
        <v>250</v>
      </c>
      <c r="C26" s="147"/>
      <c r="D26" s="147"/>
      <c r="E26" s="147"/>
      <c r="F26" s="147"/>
      <c r="H26" s="148">
        <v>60</v>
      </c>
      <c r="I26" s="207" t="s">
        <v>231</v>
      </c>
      <c r="J26" s="207"/>
      <c r="K26" s="140" t="s">
        <v>200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1:21" ht="15.75" customHeight="1">
      <c r="A27" s="143" t="s">
        <v>185</v>
      </c>
      <c r="B27" s="144" t="s">
        <v>251</v>
      </c>
      <c r="C27" s="144"/>
      <c r="D27" s="144"/>
      <c r="E27" s="144"/>
      <c r="F27" s="144"/>
      <c r="H27" s="149">
        <v>64</v>
      </c>
      <c r="I27" s="208" t="s">
        <v>153</v>
      </c>
      <c r="J27" s="208"/>
      <c r="K27" s="138" t="s">
        <v>252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6" t="s">
        <v>186</v>
      </c>
      <c r="B28" s="147" t="s">
        <v>253</v>
      </c>
      <c r="C28" s="147"/>
      <c r="D28" s="147"/>
      <c r="E28" s="147"/>
      <c r="F28" s="147"/>
      <c r="H28" s="148">
        <v>60</v>
      </c>
      <c r="I28" s="207" t="s">
        <v>136</v>
      </c>
      <c r="J28" s="207"/>
      <c r="K28" s="140" t="s">
        <v>254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1:21" ht="15.75" customHeight="1">
      <c r="A29" s="143" t="s">
        <v>187</v>
      </c>
      <c r="B29" s="144"/>
      <c r="C29" s="144"/>
      <c r="D29" s="144"/>
      <c r="E29" s="144"/>
      <c r="F29" s="144"/>
      <c r="H29" s="149">
        <v>80</v>
      </c>
      <c r="I29" s="208" t="s">
        <v>144</v>
      </c>
      <c r="J29" s="208"/>
      <c r="K29" s="138" t="s">
        <v>217</v>
      </c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6" t="s">
        <v>188</v>
      </c>
      <c r="B30" s="147"/>
      <c r="C30" s="147"/>
      <c r="D30" s="147"/>
      <c r="E30" s="147"/>
      <c r="F30" s="147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8:21" ht="15.75" customHeight="1"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2" t="s">
        <v>53</v>
      </c>
      <c r="B32" s="221" t="s">
        <v>79</v>
      </c>
      <c r="C32" s="222"/>
      <c r="D32" s="222"/>
      <c r="E32" s="222"/>
      <c r="F32" s="223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183</v>
      </c>
      <c r="B33" s="144" t="s">
        <v>255</v>
      </c>
      <c r="C33" s="144"/>
      <c r="D33" s="144"/>
      <c r="E33" s="144"/>
      <c r="F33" s="144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184</v>
      </c>
      <c r="B34" s="147" t="s">
        <v>256</v>
      </c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185</v>
      </c>
      <c r="B35" s="144" t="s">
        <v>257</v>
      </c>
      <c r="C35" s="144"/>
      <c r="D35" s="144"/>
      <c r="E35" s="144"/>
      <c r="F35" s="144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186</v>
      </c>
      <c r="B36" s="147" t="s">
        <v>258</v>
      </c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1:22" ht="15">
      <c r="A37" s="143" t="s">
        <v>187</v>
      </c>
      <c r="B37" s="144"/>
      <c r="C37" s="144"/>
      <c r="D37" s="144"/>
      <c r="E37" s="144"/>
      <c r="F37" s="144"/>
      <c r="G37" s="1"/>
      <c r="H37" s="149"/>
      <c r="I37" s="208"/>
      <c r="J37" s="20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50"/>
      <c r="V37" s="1"/>
    </row>
    <row r="38" spans="1:22" ht="15">
      <c r="A38" s="146" t="s">
        <v>188</v>
      </c>
      <c r="B38" s="147"/>
      <c r="C38" s="147"/>
      <c r="D38" s="147"/>
      <c r="E38" s="147"/>
      <c r="F38" s="147"/>
      <c r="H38" s="148"/>
      <c r="I38" s="207"/>
      <c r="J38" s="20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50"/>
      <c r="V38" s="1"/>
    </row>
    <row r="39" spans="1:21" ht="12.7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/>
  <mergeCells count="22">
    <mergeCell ref="E2:U2"/>
    <mergeCell ref="I26:J26"/>
    <mergeCell ref="O4:R4"/>
    <mergeCell ref="B24:F24"/>
    <mergeCell ref="I25:J25"/>
    <mergeCell ref="I27:J27"/>
    <mergeCell ref="F4:I4"/>
    <mergeCell ref="B32:F32"/>
    <mergeCell ref="I36:J36"/>
    <mergeCell ref="I31:J31"/>
    <mergeCell ref="I28:J28"/>
    <mergeCell ref="I29:J29"/>
    <mergeCell ref="I30:J30"/>
    <mergeCell ref="I37:J37"/>
    <mergeCell ref="I38:J38"/>
    <mergeCell ref="I35:J35"/>
    <mergeCell ref="I33:J33"/>
    <mergeCell ref="I34:J34"/>
    <mergeCell ref="K4:N4"/>
    <mergeCell ref="H24:T24"/>
    <mergeCell ref="K25:T25"/>
    <mergeCell ref="I32:J32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8"/>
  <dimension ref="A1:Y53"/>
  <sheetViews>
    <sheetView showGridLines="0" zoomScale="85" zoomScaleNormal="85" zoomScalePageLayoutView="0" workbookViewId="0" topLeftCell="A31">
      <selection activeCell="D11" sqref="D1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260</v>
      </c>
      <c r="D4" s="22" t="s">
        <v>17</v>
      </c>
      <c r="E4" s="141">
        <f>SUM(E6:E35)</f>
        <v>0</v>
      </c>
      <c r="F4" s="213" t="s">
        <v>70</v>
      </c>
      <c r="G4" s="214"/>
      <c r="H4" s="214"/>
      <c r="I4" s="215"/>
      <c r="J4" s="141">
        <f>SUM(J6:J35)</f>
        <v>-4.440892098500626E-15</v>
      </c>
      <c r="K4" s="216" t="s">
        <v>71</v>
      </c>
      <c r="L4" s="214"/>
      <c r="M4" s="214"/>
      <c r="N4" s="215"/>
      <c r="O4" s="212" t="s">
        <v>27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6.44</v>
      </c>
      <c r="F6" s="152">
        <v>101</v>
      </c>
      <c r="G6" s="75">
        <f aca="true" t="shared" si="0" ref="G6:G35">F6*0.1</f>
        <v>10.100000000000001</v>
      </c>
      <c r="H6" s="153">
        <f aca="true" t="shared" si="1" ref="H6:H35">E6+G6</f>
        <v>16.540000000000003</v>
      </c>
      <c r="I6" s="23">
        <v>13</v>
      </c>
      <c r="J6" s="151">
        <v>14.84</v>
      </c>
      <c r="K6" s="152">
        <v>28</v>
      </c>
      <c r="L6" s="8">
        <f aca="true" t="shared" si="2" ref="L6:L35">K6*0.1</f>
        <v>2.8000000000000003</v>
      </c>
      <c r="M6" s="153">
        <f aca="true" t="shared" si="3" ref="M6:M35">J6+L6</f>
        <v>17.64</v>
      </c>
      <c r="N6" s="23">
        <v>12</v>
      </c>
      <c r="O6" s="154">
        <f aca="true" t="shared" si="4" ref="O6:O35">E6+J6</f>
        <v>21.28</v>
      </c>
      <c r="P6" s="76">
        <f aca="true" t="shared" si="5" ref="P6:P35">G6+L6</f>
        <v>12.900000000000002</v>
      </c>
      <c r="Q6" s="155">
        <f aca="true" t="shared" si="6" ref="Q6:Q35">H6+M6</f>
        <v>34.18000000000001</v>
      </c>
      <c r="R6" s="77">
        <f aca="true" t="shared" si="7" ref="R6:R35">I6+N6</f>
        <v>25</v>
      </c>
      <c r="S6" s="106">
        <v>3</v>
      </c>
      <c r="T6" s="78">
        <v>1</v>
      </c>
      <c r="U6" s="193">
        <f>R6+S6+T6</f>
        <v>29</v>
      </c>
      <c r="Y6" s="21"/>
    </row>
    <row r="7" spans="1:21" ht="15.75" customHeight="1">
      <c r="A7" s="9">
        <v>6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-7.04</v>
      </c>
      <c r="F7" s="152">
        <v>86</v>
      </c>
      <c r="G7" s="75">
        <f t="shared" si="0"/>
        <v>8.6</v>
      </c>
      <c r="H7" s="153">
        <f t="shared" si="1"/>
        <v>1.5599999999999996</v>
      </c>
      <c r="I7" s="23">
        <v>5</v>
      </c>
      <c r="J7" s="151">
        <v>0.06</v>
      </c>
      <c r="K7" s="152">
        <v>66</v>
      </c>
      <c r="L7" s="8">
        <f t="shared" si="2"/>
        <v>6.6000000000000005</v>
      </c>
      <c r="M7" s="153">
        <f t="shared" si="3"/>
        <v>6.66</v>
      </c>
      <c r="N7" s="23">
        <v>10</v>
      </c>
      <c r="O7" s="154">
        <f t="shared" si="4"/>
        <v>-6.98</v>
      </c>
      <c r="P7" s="76">
        <f t="shared" si="5"/>
        <v>15.2</v>
      </c>
      <c r="Q7" s="155">
        <f t="shared" si="6"/>
        <v>8.219999999999999</v>
      </c>
      <c r="R7" s="77">
        <f t="shared" si="7"/>
        <v>15</v>
      </c>
      <c r="S7" s="106"/>
      <c r="T7" s="78"/>
      <c r="U7" s="79">
        <f>R7+S7+T7</f>
        <v>15</v>
      </c>
    </row>
    <row r="8" spans="1:21" ht="15.75" customHeight="1">
      <c r="A8" s="10">
        <v>8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0.78</v>
      </c>
      <c r="F8" s="152">
        <v>110</v>
      </c>
      <c r="G8" s="75">
        <f t="shared" si="0"/>
        <v>11</v>
      </c>
      <c r="H8" s="153">
        <f t="shared" si="1"/>
        <v>11.78</v>
      </c>
      <c r="I8" s="23">
        <v>11</v>
      </c>
      <c r="J8" s="151">
        <v>-10.88</v>
      </c>
      <c r="K8" s="152">
        <v>51</v>
      </c>
      <c r="L8" s="8">
        <f t="shared" si="2"/>
        <v>5.1000000000000005</v>
      </c>
      <c r="M8" s="153">
        <f t="shared" si="3"/>
        <v>-5.78</v>
      </c>
      <c r="N8" s="23">
        <v>3</v>
      </c>
      <c r="O8" s="154">
        <f t="shared" si="4"/>
        <v>-10.100000000000001</v>
      </c>
      <c r="P8" s="76">
        <f t="shared" si="5"/>
        <v>16.1</v>
      </c>
      <c r="Q8" s="155">
        <f t="shared" si="6"/>
        <v>5.999999999999999</v>
      </c>
      <c r="R8" s="77">
        <f t="shared" si="7"/>
        <v>14</v>
      </c>
      <c r="S8" s="106"/>
      <c r="T8" s="78"/>
      <c r="U8" s="79">
        <f>R8+S8+T8</f>
        <v>14</v>
      </c>
    </row>
    <row r="9" spans="1:21" ht="15.75" customHeight="1">
      <c r="A9" s="9">
        <v>7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-6</v>
      </c>
      <c r="F9" s="152">
        <v>8</v>
      </c>
      <c r="G9" s="75">
        <f t="shared" si="0"/>
        <v>0.8</v>
      </c>
      <c r="H9" s="153">
        <f t="shared" si="1"/>
        <v>-5.2</v>
      </c>
      <c r="I9" s="23">
        <v>1</v>
      </c>
      <c r="J9" s="151">
        <v>13.74</v>
      </c>
      <c r="K9" s="152">
        <v>88</v>
      </c>
      <c r="L9" s="8">
        <f t="shared" si="2"/>
        <v>8.8</v>
      </c>
      <c r="M9" s="153">
        <f t="shared" si="3"/>
        <v>22.54</v>
      </c>
      <c r="N9" s="23">
        <v>13</v>
      </c>
      <c r="O9" s="154">
        <f t="shared" si="4"/>
        <v>7.74</v>
      </c>
      <c r="P9" s="76">
        <f t="shared" si="5"/>
        <v>9.600000000000001</v>
      </c>
      <c r="Q9" s="155">
        <f t="shared" si="6"/>
        <v>17.34</v>
      </c>
      <c r="R9" s="77">
        <f t="shared" si="7"/>
        <v>14</v>
      </c>
      <c r="S9" s="106"/>
      <c r="T9" s="78"/>
      <c r="U9" s="79">
        <f>R9+S9+T9</f>
        <v>14</v>
      </c>
    </row>
    <row r="10" spans="1:21" ht="15.75" customHeight="1">
      <c r="A10" s="10">
        <v>15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4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1.66</v>
      </c>
      <c r="F11" s="152">
        <v>101</v>
      </c>
      <c r="G11" s="75">
        <f t="shared" si="0"/>
        <v>10.100000000000001</v>
      </c>
      <c r="H11" s="153">
        <f t="shared" si="1"/>
        <v>11.760000000000002</v>
      </c>
      <c r="I11" s="23">
        <v>10</v>
      </c>
      <c r="J11" s="151">
        <v>5.06</v>
      </c>
      <c r="K11" s="152">
        <v>4</v>
      </c>
      <c r="L11" s="8">
        <f t="shared" si="2"/>
        <v>0.4</v>
      </c>
      <c r="M11" s="153">
        <f t="shared" si="3"/>
        <v>5.46</v>
      </c>
      <c r="N11" s="23">
        <v>9</v>
      </c>
      <c r="O11" s="154">
        <f t="shared" si="4"/>
        <v>6.72</v>
      </c>
      <c r="P11" s="76">
        <f t="shared" si="5"/>
        <v>10.500000000000002</v>
      </c>
      <c r="Q11" s="155">
        <f t="shared" si="6"/>
        <v>17.220000000000002</v>
      </c>
      <c r="R11" s="77">
        <f t="shared" si="7"/>
        <v>19</v>
      </c>
      <c r="S11" s="106"/>
      <c r="T11" s="78"/>
      <c r="U11" s="79">
        <f>R11+S11+T11</f>
        <v>19</v>
      </c>
    </row>
    <row r="12" spans="1:21" ht="15.75" customHeight="1">
      <c r="A12" s="10">
        <v>9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-2.38</v>
      </c>
      <c r="F12" s="152">
        <v>188</v>
      </c>
      <c r="G12" s="75">
        <f t="shared" si="0"/>
        <v>18.8</v>
      </c>
      <c r="H12" s="153">
        <f t="shared" si="1"/>
        <v>16.42</v>
      </c>
      <c r="I12" s="23">
        <v>12</v>
      </c>
      <c r="J12" s="151">
        <v>-16.62</v>
      </c>
      <c r="K12" s="152">
        <v>32</v>
      </c>
      <c r="L12" s="8">
        <f t="shared" si="2"/>
        <v>3.2</v>
      </c>
      <c r="M12" s="153">
        <f t="shared" si="3"/>
        <v>-13.420000000000002</v>
      </c>
      <c r="N12" s="23">
        <v>1</v>
      </c>
      <c r="O12" s="154">
        <f t="shared" si="4"/>
        <v>-19</v>
      </c>
      <c r="P12" s="76">
        <f t="shared" si="5"/>
        <v>22</v>
      </c>
      <c r="Q12" s="155">
        <f t="shared" si="6"/>
        <v>3</v>
      </c>
      <c r="R12" s="77">
        <f t="shared" si="7"/>
        <v>13</v>
      </c>
      <c r="S12" s="106"/>
      <c r="T12" s="78"/>
      <c r="U12" s="79">
        <f>R12+S12+T12</f>
        <v>13</v>
      </c>
    </row>
    <row r="13" spans="1:21" ht="15.75" customHeight="1">
      <c r="A13" s="9">
        <v>5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3.26</v>
      </c>
      <c r="F13" s="152">
        <v>2</v>
      </c>
      <c r="G13" s="75">
        <f t="shared" si="0"/>
        <v>0.2</v>
      </c>
      <c r="H13" s="153">
        <f t="shared" si="1"/>
        <v>3.46</v>
      </c>
      <c r="I13" s="23">
        <v>7</v>
      </c>
      <c r="J13" s="151">
        <v>4.62</v>
      </c>
      <c r="K13" s="152">
        <v>2</v>
      </c>
      <c r="L13" s="8">
        <f t="shared" si="2"/>
        <v>0.2</v>
      </c>
      <c r="M13" s="153">
        <f t="shared" si="3"/>
        <v>4.82</v>
      </c>
      <c r="N13" s="23">
        <v>8</v>
      </c>
      <c r="O13" s="154">
        <f t="shared" si="4"/>
        <v>7.88</v>
      </c>
      <c r="P13" s="76">
        <f t="shared" si="5"/>
        <v>0.4</v>
      </c>
      <c r="Q13" s="155">
        <f t="shared" si="6"/>
        <v>8.280000000000001</v>
      </c>
      <c r="R13" s="77">
        <f t="shared" si="7"/>
        <v>15</v>
      </c>
      <c r="S13" s="106"/>
      <c r="T13" s="78"/>
      <c r="U13" s="79">
        <f>R13+S13+T13</f>
        <v>15</v>
      </c>
    </row>
    <row r="14" spans="1:21" ht="15.75" customHeight="1">
      <c r="A14" s="10">
        <v>14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-4.28</v>
      </c>
      <c r="F14" s="152">
        <v>5</v>
      </c>
      <c r="G14" s="75">
        <f t="shared" si="0"/>
        <v>0.5</v>
      </c>
      <c r="H14" s="153">
        <f t="shared" si="1"/>
        <v>-3.7800000000000002</v>
      </c>
      <c r="I14" s="23">
        <v>2</v>
      </c>
      <c r="J14" s="151">
        <v>-6.66</v>
      </c>
      <c r="K14" s="152">
        <v>10</v>
      </c>
      <c r="L14" s="8">
        <f t="shared" si="2"/>
        <v>1</v>
      </c>
      <c r="M14" s="153">
        <f t="shared" si="3"/>
        <v>-5.66</v>
      </c>
      <c r="N14" s="23">
        <v>4</v>
      </c>
      <c r="O14" s="154">
        <f t="shared" si="4"/>
        <v>-10.940000000000001</v>
      </c>
      <c r="P14" s="76">
        <f t="shared" si="5"/>
        <v>1.5</v>
      </c>
      <c r="Q14" s="155">
        <f t="shared" si="6"/>
        <v>-9.440000000000001</v>
      </c>
      <c r="R14" s="77">
        <f t="shared" si="7"/>
        <v>6</v>
      </c>
      <c r="S14" s="106"/>
      <c r="T14" s="78"/>
      <c r="U14" s="79">
        <f>R14+S14+T14</f>
        <v>6</v>
      </c>
    </row>
    <row r="15" spans="1:21" ht="15.75" customHeight="1">
      <c r="A15" s="9">
        <v>16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17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18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19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20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21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/>
      <c r="F20" s="152"/>
      <c r="G20" s="75">
        <f t="shared" si="0"/>
        <v>0</v>
      </c>
      <c r="H20" s="153">
        <f t="shared" si="1"/>
        <v>0</v>
      </c>
      <c r="I20" s="23"/>
      <c r="J20" s="151"/>
      <c r="K20" s="152"/>
      <c r="L20" s="8">
        <f t="shared" si="2"/>
        <v>0</v>
      </c>
      <c r="M20" s="153">
        <f t="shared" si="3"/>
        <v>0</v>
      </c>
      <c r="N20" s="23"/>
      <c r="O20" s="154">
        <f t="shared" si="4"/>
        <v>0</v>
      </c>
      <c r="P20" s="76">
        <f t="shared" si="5"/>
        <v>0</v>
      </c>
      <c r="Q20" s="155">
        <f t="shared" si="6"/>
        <v>0</v>
      </c>
      <c r="R20" s="77">
        <f t="shared" si="7"/>
        <v>0</v>
      </c>
      <c r="S20" s="106"/>
      <c r="T20" s="78"/>
      <c r="U20" s="156" t="s">
        <v>189</v>
      </c>
    </row>
    <row r="21" spans="1:21" ht="15.75" customHeight="1">
      <c r="A21" s="9">
        <v>12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3.46</v>
      </c>
      <c r="F21" s="152">
        <v>36</v>
      </c>
      <c r="G21" s="75">
        <f t="shared" si="0"/>
        <v>3.6</v>
      </c>
      <c r="H21" s="153">
        <f t="shared" si="1"/>
        <v>7.0600000000000005</v>
      </c>
      <c r="I21" s="23">
        <v>8</v>
      </c>
      <c r="J21" s="151">
        <v>-8.34</v>
      </c>
      <c r="K21" s="152">
        <v>2</v>
      </c>
      <c r="L21" s="8">
        <f t="shared" si="2"/>
        <v>0.2</v>
      </c>
      <c r="M21" s="153">
        <f t="shared" si="3"/>
        <v>-8.14</v>
      </c>
      <c r="N21" s="23">
        <v>2</v>
      </c>
      <c r="O21" s="154">
        <f t="shared" si="4"/>
        <v>-4.88</v>
      </c>
      <c r="P21" s="76">
        <f t="shared" si="5"/>
        <v>3.8000000000000003</v>
      </c>
      <c r="Q21" s="155">
        <f t="shared" si="6"/>
        <v>-1.08</v>
      </c>
      <c r="R21" s="77">
        <f t="shared" si="7"/>
        <v>10</v>
      </c>
      <c r="S21" s="106"/>
      <c r="T21" s="78"/>
      <c r="U21" s="79">
        <f>R21+S21+T21</f>
        <v>10</v>
      </c>
    </row>
    <row r="22" spans="1:21" ht="15.75" customHeight="1">
      <c r="A22" s="10">
        <v>22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23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24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25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/>
      <c r="F25" s="152"/>
      <c r="G25" s="75">
        <f t="shared" si="0"/>
        <v>0</v>
      </c>
      <c r="H25" s="153">
        <f t="shared" si="1"/>
        <v>0</v>
      </c>
      <c r="I25" s="23"/>
      <c r="J25" s="151"/>
      <c r="K25" s="152"/>
      <c r="L25" s="8">
        <f t="shared" si="2"/>
        <v>0</v>
      </c>
      <c r="M25" s="153">
        <f t="shared" si="3"/>
        <v>0</v>
      </c>
      <c r="N25" s="23"/>
      <c r="O25" s="154">
        <f t="shared" si="4"/>
        <v>0</v>
      </c>
      <c r="P25" s="76">
        <f t="shared" si="5"/>
        <v>0</v>
      </c>
      <c r="Q25" s="155">
        <f t="shared" si="6"/>
        <v>0</v>
      </c>
      <c r="R25" s="77">
        <f t="shared" si="7"/>
        <v>0</v>
      </c>
      <c r="S25" s="106"/>
      <c r="T25" s="78"/>
      <c r="U25" s="156" t="s">
        <v>189</v>
      </c>
    </row>
    <row r="26" spans="1:21" ht="15.75" customHeight="1">
      <c r="A26" s="10">
        <v>26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11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-0.64</v>
      </c>
      <c r="F27" s="152">
        <v>12</v>
      </c>
      <c r="G27" s="75">
        <f t="shared" si="0"/>
        <v>1.2000000000000002</v>
      </c>
      <c r="H27" s="153">
        <f t="shared" si="1"/>
        <v>0.5600000000000002</v>
      </c>
      <c r="I27" s="23">
        <v>4</v>
      </c>
      <c r="J27" s="151">
        <v>0.96</v>
      </c>
      <c r="K27" s="152">
        <v>26</v>
      </c>
      <c r="L27" s="8">
        <f t="shared" si="2"/>
        <v>2.6</v>
      </c>
      <c r="M27" s="153">
        <f t="shared" si="3"/>
        <v>3.56</v>
      </c>
      <c r="N27" s="23">
        <v>7</v>
      </c>
      <c r="O27" s="154">
        <f t="shared" si="4"/>
        <v>0.31999999999999995</v>
      </c>
      <c r="P27" s="76">
        <f t="shared" si="5"/>
        <v>3.8000000000000003</v>
      </c>
      <c r="Q27" s="155">
        <f t="shared" si="6"/>
        <v>4.12</v>
      </c>
      <c r="R27" s="77">
        <f t="shared" si="7"/>
        <v>11</v>
      </c>
      <c r="S27" s="106"/>
      <c r="T27" s="78"/>
      <c r="U27" s="79">
        <f>R27+S27+T27</f>
        <v>11</v>
      </c>
    </row>
    <row r="28" spans="1:21" ht="15.75" customHeight="1">
      <c r="A28" s="10">
        <v>3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1.94</v>
      </c>
      <c r="F28" s="152">
        <v>90</v>
      </c>
      <c r="G28" s="75">
        <f t="shared" si="0"/>
        <v>9</v>
      </c>
      <c r="H28" s="153">
        <f t="shared" si="1"/>
        <v>10.94</v>
      </c>
      <c r="I28" s="23">
        <v>9</v>
      </c>
      <c r="J28" s="151">
        <v>14.6</v>
      </c>
      <c r="K28" s="152">
        <v>130</v>
      </c>
      <c r="L28" s="8">
        <f t="shared" si="2"/>
        <v>13</v>
      </c>
      <c r="M28" s="153">
        <f t="shared" si="3"/>
        <v>27.6</v>
      </c>
      <c r="N28" s="23">
        <v>14</v>
      </c>
      <c r="O28" s="154">
        <f t="shared" si="4"/>
        <v>16.54</v>
      </c>
      <c r="P28" s="76">
        <f t="shared" si="5"/>
        <v>22</v>
      </c>
      <c r="Q28" s="155">
        <f t="shared" si="6"/>
        <v>38.54</v>
      </c>
      <c r="R28" s="77">
        <f t="shared" si="7"/>
        <v>23</v>
      </c>
      <c r="S28" s="106">
        <v>1</v>
      </c>
      <c r="T28" s="78">
        <v>2</v>
      </c>
      <c r="U28" s="79">
        <f>R28+S28+T28</f>
        <v>26</v>
      </c>
    </row>
    <row r="29" spans="1:21" ht="15.75" customHeight="1">
      <c r="A29" s="9">
        <v>13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-8.38</v>
      </c>
      <c r="F29" s="152">
        <v>76</v>
      </c>
      <c r="G29" s="75">
        <f t="shared" si="0"/>
        <v>7.6000000000000005</v>
      </c>
      <c r="H29" s="153">
        <f t="shared" si="1"/>
        <v>-0.7800000000000002</v>
      </c>
      <c r="I29" s="23">
        <v>3</v>
      </c>
      <c r="J29" s="151">
        <v>-7.08</v>
      </c>
      <c r="K29" s="152">
        <v>16</v>
      </c>
      <c r="L29" s="8">
        <f t="shared" si="2"/>
        <v>1.6</v>
      </c>
      <c r="M29" s="153">
        <f t="shared" si="3"/>
        <v>-5.48</v>
      </c>
      <c r="N29" s="23">
        <v>5</v>
      </c>
      <c r="O29" s="154">
        <f t="shared" si="4"/>
        <v>-15.46</v>
      </c>
      <c r="P29" s="76">
        <f t="shared" si="5"/>
        <v>9.200000000000001</v>
      </c>
      <c r="Q29" s="155">
        <f t="shared" si="6"/>
        <v>-6.260000000000001</v>
      </c>
      <c r="R29" s="77">
        <f t="shared" si="7"/>
        <v>8</v>
      </c>
      <c r="S29" s="106"/>
      <c r="T29" s="78"/>
      <c r="U29" s="79">
        <f>R29+S29+T29</f>
        <v>8</v>
      </c>
    </row>
    <row r="30" spans="1:21" ht="15.75" customHeight="1">
      <c r="A30" s="10">
        <v>10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-1.08</v>
      </c>
      <c r="F30" s="152">
        <v>36</v>
      </c>
      <c r="G30" s="75">
        <f t="shared" si="0"/>
        <v>3.6</v>
      </c>
      <c r="H30" s="153">
        <f t="shared" si="1"/>
        <v>2.52</v>
      </c>
      <c r="I30" s="23">
        <v>6</v>
      </c>
      <c r="J30" s="151">
        <v>-1.02</v>
      </c>
      <c r="K30" s="152">
        <v>24</v>
      </c>
      <c r="L30" s="8">
        <f t="shared" si="2"/>
        <v>2.4000000000000004</v>
      </c>
      <c r="M30" s="153">
        <f t="shared" si="3"/>
        <v>1.3800000000000003</v>
      </c>
      <c r="N30" s="23">
        <v>6</v>
      </c>
      <c r="O30" s="154">
        <f t="shared" si="4"/>
        <v>-2.1</v>
      </c>
      <c r="P30" s="76">
        <f t="shared" si="5"/>
        <v>6</v>
      </c>
      <c r="Q30" s="155">
        <f t="shared" si="6"/>
        <v>3.9000000000000004</v>
      </c>
      <c r="R30" s="77">
        <f t="shared" si="7"/>
        <v>12</v>
      </c>
      <c r="S30" s="106"/>
      <c r="T30" s="78"/>
      <c r="U30" s="79">
        <f>R30+S30+T30</f>
        <v>12</v>
      </c>
    </row>
    <row r="31" spans="1:21" ht="15.75" customHeight="1">
      <c r="A31" s="9">
        <v>27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28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/>
      <c r="F32" s="152"/>
      <c r="G32" s="75">
        <f t="shared" si="0"/>
        <v>0</v>
      </c>
      <c r="H32" s="153">
        <f t="shared" si="1"/>
        <v>0</v>
      </c>
      <c r="I32" s="23"/>
      <c r="J32" s="151"/>
      <c r="K32" s="152"/>
      <c r="L32" s="8">
        <f t="shared" si="2"/>
        <v>0</v>
      </c>
      <c r="M32" s="153">
        <f t="shared" si="3"/>
        <v>0</v>
      </c>
      <c r="N32" s="23"/>
      <c r="O32" s="154">
        <f t="shared" si="4"/>
        <v>0</v>
      </c>
      <c r="P32" s="76">
        <f t="shared" si="5"/>
        <v>0</v>
      </c>
      <c r="Q32" s="155">
        <f t="shared" si="6"/>
        <v>0</v>
      </c>
      <c r="R32" s="77">
        <f t="shared" si="7"/>
        <v>0</v>
      </c>
      <c r="S32" s="106"/>
      <c r="T32" s="78"/>
      <c r="U32" s="156" t="s">
        <v>189</v>
      </c>
    </row>
    <row r="33" spans="1:21" ht="15.75" customHeight="1">
      <c r="A33" s="9">
        <v>29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/>
      <c r="F33" s="152"/>
      <c r="G33" s="75">
        <f t="shared" si="0"/>
        <v>0</v>
      </c>
      <c r="H33" s="153">
        <f t="shared" si="1"/>
        <v>0</v>
      </c>
      <c r="I33" s="23"/>
      <c r="J33" s="151"/>
      <c r="K33" s="152"/>
      <c r="L33" s="8">
        <f t="shared" si="2"/>
        <v>0</v>
      </c>
      <c r="M33" s="153">
        <f t="shared" si="3"/>
        <v>0</v>
      </c>
      <c r="N33" s="23"/>
      <c r="O33" s="154">
        <f t="shared" si="4"/>
        <v>0</v>
      </c>
      <c r="P33" s="76">
        <f t="shared" si="5"/>
        <v>0</v>
      </c>
      <c r="Q33" s="155">
        <f t="shared" si="6"/>
        <v>0</v>
      </c>
      <c r="R33" s="77">
        <f t="shared" si="7"/>
        <v>0</v>
      </c>
      <c r="S33" s="106"/>
      <c r="T33" s="78"/>
      <c r="U33" s="156" t="s">
        <v>189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2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12.26</v>
      </c>
      <c r="F35" s="152">
        <v>117</v>
      </c>
      <c r="G35" s="75">
        <f t="shared" si="0"/>
        <v>11.700000000000001</v>
      </c>
      <c r="H35" s="153">
        <f t="shared" si="1"/>
        <v>23.96</v>
      </c>
      <c r="I35" s="23">
        <v>14</v>
      </c>
      <c r="J35" s="151">
        <v>-3.28</v>
      </c>
      <c r="K35" s="152">
        <v>117</v>
      </c>
      <c r="L35" s="8">
        <f t="shared" si="2"/>
        <v>11.700000000000001</v>
      </c>
      <c r="M35" s="153">
        <f t="shared" si="3"/>
        <v>8.420000000000002</v>
      </c>
      <c r="N35" s="23">
        <v>11</v>
      </c>
      <c r="O35" s="154">
        <f t="shared" si="4"/>
        <v>8.98</v>
      </c>
      <c r="P35" s="76">
        <f t="shared" si="5"/>
        <v>23.400000000000002</v>
      </c>
      <c r="Q35" s="155">
        <f t="shared" si="6"/>
        <v>32.38</v>
      </c>
      <c r="R35" s="77">
        <f t="shared" si="7"/>
        <v>25</v>
      </c>
      <c r="S35" s="106">
        <v>2</v>
      </c>
      <c r="T35" s="78">
        <v>3</v>
      </c>
      <c r="U35" s="79">
        <f>R35+S35+T35</f>
        <v>30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261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264</v>
      </c>
      <c r="C40" s="147"/>
      <c r="D40" s="147"/>
      <c r="E40" s="147"/>
      <c r="F40" s="147"/>
      <c r="H40" s="148">
        <v>65</v>
      </c>
      <c r="I40" s="207" t="s">
        <v>262</v>
      </c>
      <c r="J40" s="207"/>
      <c r="K40" s="140" t="s">
        <v>263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266</v>
      </c>
      <c r="C41" s="144"/>
      <c r="D41" s="144"/>
      <c r="E41" s="144"/>
      <c r="F41" s="144"/>
      <c r="H41" s="149">
        <v>64</v>
      </c>
      <c r="I41" s="208" t="s">
        <v>199</v>
      </c>
      <c r="J41" s="208"/>
      <c r="K41" s="138" t="s">
        <v>265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267</v>
      </c>
      <c r="C42" s="147"/>
      <c r="D42" s="147"/>
      <c r="E42" s="147"/>
      <c r="F42" s="147"/>
      <c r="H42" s="148">
        <v>64</v>
      </c>
      <c r="I42" s="207" t="s">
        <v>153</v>
      </c>
      <c r="J42" s="207"/>
      <c r="K42" s="140" t="s">
        <v>265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>
        <v>52</v>
      </c>
      <c r="I43" s="208" t="s">
        <v>142</v>
      </c>
      <c r="J43" s="208"/>
      <c r="K43" s="138" t="s">
        <v>272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>
        <v>60</v>
      </c>
      <c r="I44" s="207" t="s">
        <v>164</v>
      </c>
      <c r="J44" s="207"/>
      <c r="K44" s="140" t="s">
        <v>273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268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270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271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269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4"/>
  <dimension ref="A1:Y38"/>
  <sheetViews>
    <sheetView showGridLines="0" zoomScale="85" zoomScaleNormal="85" zoomScalePageLayoutView="0" workbookViewId="0" topLeftCell="A1">
      <selection activeCell="K28" sqref="K28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260</v>
      </c>
      <c r="D4" s="22" t="s">
        <v>17</v>
      </c>
      <c r="E4" s="141">
        <f>SUM(E6:E19)</f>
        <v>0</v>
      </c>
      <c r="F4" s="213" t="s">
        <v>70</v>
      </c>
      <c r="G4" s="214"/>
      <c r="H4" s="214"/>
      <c r="I4" s="215"/>
      <c r="J4" s="141">
        <f>SUM(J6:J19)</f>
        <v>0</v>
      </c>
      <c r="K4" s="216" t="s">
        <v>71</v>
      </c>
      <c r="L4" s="214"/>
      <c r="M4" s="214"/>
      <c r="N4" s="215"/>
      <c r="O4" s="212" t="s">
        <v>27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6.44</v>
      </c>
      <c r="F6" s="152">
        <v>101</v>
      </c>
      <c r="G6" s="75">
        <f aca="true" t="shared" si="0" ref="G6:G19">F6*0.1</f>
        <v>10.100000000000001</v>
      </c>
      <c r="H6" s="153">
        <f aca="true" t="shared" si="1" ref="H6:H19">E6+G6</f>
        <v>16.540000000000003</v>
      </c>
      <c r="I6" s="23">
        <v>13</v>
      </c>
      <c r="J6" s="151">
        <v>14.84</v>
      </c>
      <c r="K6" s="152">
        <v>28</v>
      </c>
      <c r="L6" s="8">
        <f aca="true" t="shared" si="2" ref="L6:L19">K6*0.1</f>
        <v>2.8000000000000003</v>
      </c>
      <c r="M6" s="153">
        <f aca="true" t="shared" si="3" ref="M6:M19">J6+L6</f>
        <v>17.64</v>
      </c>
      <c r="N6" s="23">
        <v>12</v>
      </c>
      <c r="O6" s="154">
        <f aca="true" t="shared" si="4" ref="O6:O19">E6+J6</f>
        <v>21.28</v>
      </c>
      <c r="P6" s="76">
        <f aca="true" t="shared" si="5" ref="P6:P19">G6+L6</f>
        <v>12.900000000000002</v>
      </c>
      <c r="Q6" s="155">
        <f aca="true" t="shared" si="6" ref="Q6:Q19">H6+M6</f>
        <v>34.18000000000001</v>
      </c>
      <c r="R6" s="77">
        <f aca="true" t="shared" si="7" ref="R6:R19">I6+N6</f>
        <v>25</v>
      </c>
      <c r="S6" s="106">
        <v>3</v>
      </c>
      <c r="T6" s="78">
        <v>1</v>
      </c>
      <c r="U6" s="193">
        <f aca="true" t="shared" si="8" ref="U6:U19">R6+S6+T6</f>
        <v>29</v>
      </c>
      <c r="Y6" s="21"/>
    </row>
    <row r="7" spans="1:21" ht="15.75" customHeight="1">
      <c r="A7" s="9">
        <v>2</v>
      </c>
      <c r="B7" s="80">
        <f>HRÁČI!B32</f>
        <v>130</v>
      </c>
      <c r="C7" s="81" t="str">
        <f>HRÁČI!C32</f>
        <v>Serbin</v>
      </c>
      <c r="D7" s="82" t="str">
        <f>HRÁČI!D32</f>
        <v>Rastislav</v>
      </c>
      <c r="E7" s="151">
        <v>12.26</v>
      </c>
      <c r="F7" s="152">
        <v>117</v>
      </c>
      <c r="G7" s="75">
        <f t="shared" si="0"/>
        <v>11.700000000000001</v>
      </c>
      <c r="H7" s="153">
        <f t="shared" si="1"/>
        <v>23.96</v>
      </c>
      <c r="I7" s="23">
        <v>14</v>
      </c>
      <c r="J7" s="151">
        <v>-3.28</v>
      </c>
      <c r="K7" s="152">
        <v>117</v>
      </c>
      <c r="L7" s="8">
        <f t="shared" si="2"/>
        <v>11.700000000000001</v>
      </c>
      <c r="M7" s="153">
        <f t="shared" si="3"/>
        <v>8.420000000000002</v>
      </c>
      <c r="N7" s="23">
        <v>11</v>
      </c>
      <c r="O7" s="154">
        <f t="shared" si="4"/>
        <v>8.98</v>
      </c>
      <c r="P7" s="76">
        <f t="shared" si="5"/>
        <v>23.400000000000002</v>
      </c>
      <c r="Q7" s="155">
        <f t="shared" si="6"/>
        <v>32.38</v>
      </c>
      <c r="R7" s="77">
        <f t="shared" si="7"/>
        <v>25</v>
      </c>
      <c r="S7" s="106">
        <v>2</v>
      </c>
      <c r="T7" s="78">
        <v>3</v>
      </c>
      <c r="U7" s="79">
        <f t="shared" si="8"/>
        <v>30</v>
      </c>
    </row>
    <row r="8" spans="1:21" ht="15.75" customHeight="1">
      <c r="A8" s="10">
        <v>3</v>
      </c>
      <c r="B8" s="80">
        <f>HRÁČI!B25</f>
        <v>123</v>
      </c>
      <c r="C8" s="81" t="str">
        <f>HRÁČI!C25</f>
        <v>Jamečný</v>
      </c>
      <c r="D8" s="82" t="str">
        <f>HRÁČI!D25</f>
        <v>Milan</v>
      </c>
      <c r="E8" s="151">
        <v>1.94</v>
      </c>
      <c r="F8" s="152">
        <v>90</v>
      </c>
      <c r="G8" s="75">
        <f t="shared" si="0"/>
        <v>9</v>
      </c>
      <c r="H8" s="153">
        <f t="shared" si="1"/>
        <v>10.94</v>
      </c>
      <c r="I8" s="23">
        <v>9</v>
      </c>
      <c r="J8" s="151">
        <v>14.6</v>
      </c>
      <c r="K8" s="152">
        <v>130</v>
      </c>
      <c r="L8" s="8">
        <f t="shared" si="2"/>
        <v>13</v>
      </c>
      <c r="M8" s="153">
        <f t="shared" si="3"/>
        <v>27.6</v>
      </c>
      <c r="N8" s="23">
        <v>14</v>
      </c>
      <c r="O8" s="154">
        <f t="shared" si="4"/>
        <v>16.54</v>
      </c>
      <c r="P8" s="76">
        <f t="shared" si="5"/>
        <v>22</v>
      </c>
      <c r="Q8" s="155">
        <f t="shared" si="6"/>
        <v>38.54</v>
      </c>
      <c r="R8" s="77">
        <f t="shared" si="7"/>
        <v>23</v>
      </c>
      <c r="S8" s="106">
        <v>1</v>
      </c>
      <c r="T8" s="78">
        <v>2</v>
      </c>
      <c r="U8" s="79">
        <f t="shared" si="8"/>
        <v>26</v>
      </c>
    </row>
    <row r="9" spans="1:21" ht="15.75" customHeight="1">
      <c r="A9" s="9">
        <v>4</v>
      </c>
      <c r="B9" s="80">
        <f>HRÁČI!B8</f>
        <v>106</v>
      </c>
      <c r="C9" s="81" t="str">
        <f>HRÁČI!C8</f>
        <v>Bisák </v>
      </c>
      <c r="D9" s="82" t="str">
        <f>HRÁČI!D8</f>
        <v>Viliam</v>
      </c>
      <c r="E9" s="151">
        <v>1.66</v>
      </c>
      <c r="F9" s="152">
        <v>101</v>
      </c>
      <c r="G9" s="75">
        <f t="shared" si="0"/>
        <v>10.100000000000001</v>
      </c>
      <c r="H9" s="153">
        <f t="shared" si="1"/>
        <v>11.760000000000002</v>
      </c>
      <c r="I9" s="23">
        <v>10</v>
      </c>
      <c r="J9" s="151">
        <v>5.06</v>
      </c>
      <c r="K9" s="152">
        <v>4</v>
      </c>
      <c r="L9" s="8">
        <f t="shared" si="2"/>
        <v>0.4</v>
      </c>
      <c r="M9" s="153">
        <f t="shared" si="3"/>
        <v>5.46</v>
      </c>
      <c r="N9" s="23">
        <v>9</v>
      </c>
      <c r="O9" s="154">
        <f t="shared" si="4"/>
        <v>6.72</v>
      </c>
      <c r="P9" s="76">
        <f t="shared" si="5"/>
        <v>10.500000000000002</v>
      </c>
      <c r="Q9" s="155">
        <f t="shared" si="6"/>
        <v>17.220000000000002</v>
      </c>
      <c r="R9" s="77">
        <f t="shared" si="7"/>
        <v>19</v>
      </c>
      <c r="S9" s="106"/>
      <c r="T9" s="78"/>
      <c r="U9" s="79">
        <f t="shared" si="8"/>
        <v>19</v>
      </c>
    </row>
    <row r="10" spans="1:21" ht="15.75" customHeight="1">
      <c r="A10" s="10">
        <v>5</v>
      </c>
      <c r="B10" s="80">
        <f>HRÁČI!B10</f>
        <v>108</v>
      </c>
      <c r="C10" s="81" t="str">
        <f>HRÁČI!C10</f>
        <v>Vavríková</v>
      </c>
      <c r="D10" s="82" t="str">
        <f>HRÁČI!D10</f>
        <v>Lucia</v>
      </c>
      <c r="E10" s="151">
        <v>3.26</v>
      </c>
      <c r="F10" s="152">
        <v>2</v>
      </c>
      <c r="G10" s="75">
        <f t="shared" si="0"/>
        <v>0.2</v>
      </c>
      <c r="H10" s="153">
        <f t="shared" si="1"/>
        <v>3.46</v>
      </c>
      <c r="I10" s="23">
        <v>7</v>
      </c>
      <c r="J10" s="151">
        <v>4.62</v>
      </c>
      <c r="K10" s="152">
        <v>2</v>
      </c>
      <c r="L10" s="8">
        <f t="shared" si="2"/>
        <v>0.2</v>
      </c>
      <c r="M10" s="153">
        <f t="shared" si="3"/>
        <v>4.82</v>
      </c>
      <c r="N10" s="23">
        <v>8</v>
      </c>
      <c r="O10" s="154">
        <f t="shared" si="4"/>
        <v>7.88</v>
      </c>
      <c r="P10" s="76">
        <f t="shared" si="5"/>
        <v>0.4</v>
      </c>
      <c r="Q10" s="155">
        <f t="shared" si="6"/>
        <v>8.280000000000001</v>
      </c>
      <c r="R10" s="77">
        <f t="shared" si="7"/>
        <v>15</v>
      </c>
      <c r="S10" s="106"/>
      <c r="T10" s="78"/>
      <c r="U10" s="79">
        <f t="shared" si="8"/>
        <v>15</v>
      </c>
    </row>
    <row r="11" spans="1:21" ht="15.75" customHeight="1">
      <c r="A11" s="9">
        <v>6</v>
      </c>
      <c r="B11" s="80">
        <f>HRÁČI!B4</f>
        <v>102</v>
      </c>
      <c r="C11" s="81" t="str">
        <f>HRÁČI!C4</f>
        <v>Leskovský  </v>
      </c>
      <c r="D11" s="82" t="str">
        <f>HRÁČI!D4</f>
        <v>Roman</v>
      </c>
      <c r="E11" s="151">
        <v>-7.04</v>
      </c>
      <c r="F11" s="152">
        <v>86</v>
      </c>
      <c r="G11" s="75">
        <f t="shared" si="0"/>
        <v>8.6</v>
      </c>
      <c r="H11" s="153">
        <f t="shared" si="1"/>
        <v>1.5599999999999996</v>
      </c>
      <c r="I11" s="23">
        <v>5</v>
      </c>
      <c r="J11" s="151">
        <v>0.06</v>
      </c>
      <c r="K11" s="152">
        <v>66</v>
      </c>
      <c r="L11" s="8">
        <f t="shared" si="2"/>
        <v>6.6000000000000005</v>
      </c>
      <c r="M11" s="153">
        <f t="shared" si="3"/>
        <v>6.66</v>
      </c>
      <c r="N11" s="23">
        <v>10</v>
      </c>
      <c r="O11" s="154">
        <f t="shared" si="4"/>
        <v>-6.98</v>
      </c>
      <c r="P11" s="76">
        <f t="shared" si="5"/>
        <v>15.2</v>
      </c>
      <c r="Q11" s="155">
        <f t="shared" si="6"/>
        <v>8.219999999999999</v>
      </c>
      <c r="R11" s="77">
        <f t="shared" si="7"/>
        <v>15</v>
      </c>
      <c r="S11" s="106"/>
      <c r="T11" s="78"/>
      <c r="U11" s="79">
        <f t="shared" si="8"/>
        <v>15</v>
      </c>
    </row>
    <row r="12" spans="1:21" ht="15.75" customHeight="1">
      <c r="A12" s="10">
        <v>7</v>
      </c>
      <c r="B12" s="80">
        <f>HRÁČI!B6</f>
        <v>104</v>
      </c>
      <c r="C12" s="81" t="str">
        <f>HRÁČI!C6</f>
        <v>Vavrík  </v>
      </c>
      <c r="D12" s="82" t="str">
        <f>HRÁČI!D6</f>
        <v>Roman</v>
      </c>
      <c r="E12" s="151">
        <v>-6</v>
      </c>
      <c r="F12" s="152">
        <v>8</v>
      </c>
      <c r="G12" s="75">
        <f t="shared" si="0"/>
        <v>0.8</v>
      </c>
      <c r="H12" s="153">
        <f t="shared" si="1"/>
        <v>-5.2</v>
      </c>
      <c r="I12" s="23">
        <v>1</v>
      </c>
      <c r="J12" s="151">
        <v>13.74</v>
      </c>
      <c r="K12" s="152">
        <v>88</v>
      </c>
      <c r="L12" s="8">
        <f t="shared" si="2"/>
        <v>8.8</v>
      </c>
      <c r="M12" s="153">
        <f t="shared" si="3"/>
        <v>22.54</v>
      </c>
      <c r="N12" s="23">
        <v>13</v>
      </c>
      <c r="O12" s="154">
        <f t="shared" si="4"/>
        <v>7.74</v>
      </c>
      <c r="P12" s="76">
        <f t="shared" si="5"/>
        <v>9.600000000000001</v>
      </c>
      <c r="Q12" s="155">
        <f t="shared" si="6"/>
        <v>17.34</v>
      </c>
      <c r="R12" s="77">
        <f t="shared" si="7"/>
        <v>14</v>
      </c>
      <c r="S12" s="106"/>
      <c r="T12" s="78"/>
      <c r="U12" s="79">
        <f t="shared" si="8"/>
        <v>14</v>
      </c>
    </row>
    <row r="13" spans="1:21" ht="15.75" customHeight="1">
      <c r="A13" s="9">
        <v>8</v>
      </c>
      <c r="B13" s="80">
        <f>HRÁČI!B5</f>
        <v>103</v>
      </c>
      <c r="C13" s="81" t="str">
        <f>HRÁČI!C5</f>
        <v>Kazimír </v>
      </c>
      <c r="D13" s="82" t="str">
        <f>HRÁČI!D5</f>
        <v>Jozef</v>
      </c>
      <c r="E13" s="151">
        <v>0.78</v>
      </c>
      <c r="F13" s="152">
        <v>110</v>
      </c>
      <c r="G13" s="75">
        <f t="shared" si="0"/>
        <v>11</v>
      </c>
      <c r="H13" s="153">
        <f t="shared" si="1"/>
        <v>11.78</v>
      </c>
      <c r="I13" s="23">
        <v>11</v>
      </c>
      <c r="J13" s="151">
        <v>-10.88</v>
      </c>
      <c r="K13" s="152">
        <v>51</v>
      </c>
      <c r="L13" s="8">
        <f t="shared" si="2"/>
        <v>5.1000000000000005</v>
      </c>
      <c r="M13" s="153">
        <f t="shared" si="3"/>
        <v>-5.78</v>
      </c>
      <c r="N13" s="23">
        <v>3</v>
      </c>
      <c r="O13" s="154">
        <f t="shared" si="4"/>
        <v>-10.100000000000001</v>
      </c>
      <c r="P13" s="76">
        <f t="shared" si="5"/>
        <v>16.1</v>
      </c>
      <c r="Q13" s="155">
        <f t="shared" si="6"/>
        <v>5.999999999999999</v>
      </c>
      <c r="R13" s="77">
        <f t="shared" si="7"/>
        <v>14</v>
      </c>
      <c r="S13" s="106"/>
      <c r="T13" s="78"/>
      <c r="U13" s="79">
        <f t="shared" si="8"/>
        <v>14</v>
      </c>
    </row>
    <row r="14" spans="1:21" ht="15.75" customHeight="1">
      <c r="A14" s="10">
        <v>9</v>
      </c>
      <c r="B14" s="80">
        <f>HRÁČI!B9</f>
        <v>107</v>
      </c>
      <c r="C14" s="81" t="str">
        <f>HRÁČI!C9</f>
        <v>Hegyi </v>
      </c>
      <c r="D14" s="82" t="str">
        <f>HRÁČI!D9</f>
        <v>Juraj</v>
      </c>
      <c r="E14" s="151">
        <v>-2.38</v>
      </c>
      <c r="F14" s="152">
        <v>188</v>
      </c>
      <c r="G14" s="75">
        <f t="shared" si="0"/>
        <v>18.8</v>
      </c>
      <c r="H14" s="153">
        <f t="shared" si="1"/>
        <v>16.42</v>
      </c>
      <c r="I14" s="23">
        <v>12</v>
      </c>
      <c r="J14" s="151">
        <v>-16.62</v>
      </c>
      <c r="K14" s="152">
        <v>32</v>
      </c>
      <c r="L14" s="8">
        <f t="shared" si="2"/>
        <v>3.2</v>
      </c>
      <c r="M14" s="153">
        <f t="shared" si="3"/>
        <v>-13.420000000000002</v>
      </c>
      <c r="N14" s="23">
        <v>1</v>
      </c>
      <c r="O14" s="154">
        <f t="shared" si="4"/>
        <v>-19</v>
      </c>
      <c r="P14" s="76">
        <f t="shared" si="5"/>
        <v>22</v>
      </c>
      <c r="Q14" s="155">
        <f t="shared" si="6"/>
        <v>3</v>
      </c>
      <c r="R14" s="77">
        <f t="shared" si="7"/>
        <v>13</v>
      </c>
      <c r="S14" s="106"/>
      <c r="T14" s="78"/>
      <c r="U14" s="79">
        <f t="shared" si="8"/>
        <v>13</v>
      </c>
    </row>
    <row r="15" spans="1:21" ht="15.75" customHeight="1">
      <c r="A15" s="9">
        <v>10</v>
      </c>
      <c r="B15" s="80">
        <f>HRÁČI!B27</f>
        <v>125</v>
      </c>
      <c r="C15" s="81" t="str">
        <f>HRÁČI!C27</f>
        <v>Slivovič</v>
      </c>
      <c r="D15" s="82" t="str">
        <f>HRÁČI!D27</f>
        <v>Michal</v>
      </c>
      <c r="E15" s="151">
        <v>-1.08</v>
      </c>
      <c r="F15" s="152">
        <v>36</v>
      </c>
      <c r="G15" s="75">
        <f t="shared" si="0"/>
        <v>3.6</v>
      </c>
      <c r="H15" s="153">
        <f t="shared" si="1"/>
        <v>2.52</v>
      </c>
      <c r="I15" s="23">
        <v>6</v>
      </c>
      <c r="J15" s="151">
        <v>-1.02</v>
      </c>
      <c r="K15" s="152">
        <v>24</v>
      </c>
      <c r="L15" s="8">
        <f t="shared" si="2"/>
        <v>2.4000000000000004</v>
      </c>
      <c r="M15" s="153">
        <f t="shared" si="3"/>
        <v>1.3800000000000003</v>
      </c>
      <c r="N15" s="23">
        <v>6</v>
      </c>
      <c r="O15" s="154">
        <f t="shared" si="4"/>
        <v>-2.1</v>
      </c>
      <c r="P15" s="76">
        <f t="shared" si="5"/>
        <v>6</v>
      </c>
      <c r="Q15" s="155">
        <f t="shared" si="6"/>
        <v>3.9000000000000004</v>
      </c>
      <c r="R15" s="77">
        <f t="shared" si="7"/>
        <v>12</v>
      </c>
      <c r="S15" s="106"/>
      <c r="T15" s="78"/>
      <c r="U15" s="79">
        <f t="shared" si="8"/>
        <v>12</v>
      </c>
    </row>
    <row r="16" spans="1:21" ht="15.75" customHeight="1">
      <c r="A16" s="10">
        <v>11</v>
      </c>
      <c r="B16" s="80">
        <f>HRÁČI!B24</f>
        <v>122</v>
      </c>
      <c r="C16" s="81" t="str">
        <f>HRÁČI!C24</f>
        <v>Šereš</v>
      </c>
      <c r="D16" s="82" t="str">
        <f>HRÁČI!D24</f>
        <v>Karol</v>
      </c>
      <c r="E16" s="151">
        <v>-0.64</v>
      </c>
      <c r="F16" s="152">
        <v>12</v>
      </c>
      <c r="G16" s="75">
        <f t="shared" si="0"/>
        <v>1.2000000000000002</v>
      </c>
      <c r="H16" s="153">
        <f t="shared" si="1"/>
        <v>0.5600000000000002</v>
      </c>
      <c r="I16" s="23">
        <v>4</v>
      </c>
      <c r="J16" s="151">
        <v>0.96</v>
      </c>
      <c r="K16" s="152">
        <v>26</v>
      </c>
      <c r="L16" s="8">
        <f t="shared" si="2"/>
        <v>2.6</v>
      </c>
      <c r="M16" s="153">
        <f t="shared" si="3"/>
        <v>3.56</v>
      </c>
      <c r="N16" s="23">
        <v>7</v>
      </c>
      <c r="O16" s="154">
        <f t="shared" si="4"/>
        <v>0.31999999999999995</v>
      </c>
      <c r="P16" s="76">
        <f t="shared" si="5"/>
        <v>3.8000000000000003</v>
      </c>
      <c r="Q16" s="155">
        <f t="shared" si="6"/>
        <v>4.12</v>
      </c>
      <c r="R16" s="77">
        <f t="shared" si="7"/>
        <v>11</v>
      </c>
      <c r="S16" s="106"/>
      <c r="T16" s="78"/>
      <c r="U16" s="79">
        <f t="shared" si="8"/>
        <v>11</v>
      </c>
    </row>
    <row r="17" spans="1:21" ht="15.75" customHeight="1">
      <c r="A17" s="9">
        <v>12</v>
      </c>
      <c r="B17" s="80">
        <f>HRÁČI!B18</f>
        <v>116</v>
      </c>
      <c r="C17" s="81" t="str">
        <f>HRÁČI!C18</f>
        <v>Učník</v>
      </c>
      <c r="D17" s="82" t="str">
        <f>HRÁČI!D18</f>
        <v>Stanislav</v>
      </c>
      <c r="E17" s="151">
        <v>3.46</v>
      </c>
      <c r="F17" s="152">
        <v>36</v>
      </c>
      <c r="G17" s="75">
        <f t="shared" si="0"/>
        <v>3.6</v>
      </c>
      <c r="H17" s="153">
        <f t="shared" si="1"/>
        <v>7.0600000000000005</v>
      </c>
      <c r="I17" s="23">
        <v>8</v>
      </c>
      <c r="J17" s="151">
        <v>-8.34</v>
      </c>
      <c r="K17" s="152">
        <v>2</v>
      </c>
      <c r="L17" s="8">
        <f t="shared" si="2"/>
        <v>0.2</v>
      </c>
      <c r="M17" s="153">
        <f t="shared" si="3"/>
        <v>-8.14</v>
      </c>
      <c r="N17" s="23">
        <v>2</v>
      </c>
      <c r="O17" s="154">
        <f t="shared" si="4"/>
        <v>-4.88</v>
      </c>
      <c r="P17" s="76">
        <f t="shared" si="5"/>
        <v>3.8000000000000003</v>
      </c>
      <c r="Q17" s="155">
        <f t="shared" si="6"/>
        <v>-1.08</v>
      </c>
      <c r="R17" s="77">
        <f t="shared" si="7"/>
        <v>10</v>
      </c>
      <c r="S17" s="106"/>
      <c r="T17" s="78"/>
      <c r="U17" s="79">
        <f t="shared" si="8"/>
        <v>10</v>
      </c>
    </row>
    <row r="18" spans="1:21" ht="15.75" customHeight="1">
      <c r="A18" s="10">
        <v>13</v>
      </c>
      <c r="B18" s="80">
        <f>HRÁČI!B26</f>
        <v>124</v>
      </c>
      <c r="C18" s="81" t="str">
        <f>HRÁČI!C26</f>
        <v>Biely</v>
      </c>
      <c r="D18" s="82" t="str">
        <f>HRÁČI!D26</f>
        <v>Peter</v>
      </c>
      <c r="E18" s="151">
        <v>-8.38</v>
      </c>
      <c r="F18" s="152">
        <v>76</v>
      </c>
      <c r="G18" s="75">
        <f t="shared" si="0"/>
        <v>7.6000000000000005</v>
      </c>
      <c r="H18" s="153">
        <f t="shared" si="1"/>
        <v>-0.7800000000000002</v>
      </c>
      <c r="I18" s="23">
        <v>3</v>
      </c>
      <c r="J18" s="151">
        <v>-7.08</v>
      </c>
      <c r="K18" s="152">
        <v>16</v>
      </c>
      <c r="L18" s="8">
        <f t="shared" si="2"/>
        <v>1.6</v>
      </c>
      <c r="M18" s="153">
        <f t="shared" si="3"/>
        <v>-5.48</v>
      </c>
      <c r="N18" s="23">
        <v>5</v>
      </c>
      <c r="O18" s="154">
        <f t="shared" si="4"/>
        <v>-15.46</v>
      </c>
      <c r="P18" s="76">
        <f t="shared" si="5"/>
        <v>9.200000000000001</v>
      </c>
      <c r="Q18" s="155">
        <f t="shared" si="6"/>
        <v>-6.260000000000001</v>
      </c>
      <c r="R18" s="77">
        <f t="shared" si="7"/>
        <v>8</v>
      </c>
      <c r="S18" s="106"/>
      <c r="T18" s="78"/>
      <c r="U18" s="79">
        <f t="shared" si="8"/>
        <v>8</v>
      </c>
    </row>
    <row r="19" spans="1:21" ht="15.75" customHeight="1">
      <c r="A19" s="9">
        <v>14</v>
      </c>
      <c r="B19" s="80">
        <f>HRÁČI!B11</f>
        <v>109</v>
      </c>
      <c r="C19" s="81" t="str">
        <f>HRÁČI!C11</f>
        <v>Andraščíková  </v>
      </c>
      <c r="D19" s="82" t="str">
        <f>HRÁČI!D11</f>
        <v>Beáta</v>
      </c>
      <c r="E19" s="151">
        <v>-4.28</v>
      </c>
      <c r="F19" s="152">
        <v>5</v>
      </c>
      <c r="G19" s="75">
        <f t="shared" si="0"/>
        <v>0.5</v>
      </c>
      <c r="H19" s="153">
        <f t="shared" si="1"/>
        <v>-3.7800000000000002</v>
      </c>
      <c r="I19" s="23">
        <v>2</v>
      </c>
      <c r="J19" s="151">
        <v>-6.66</v>
      </c>
      <c r="K19" s="152">
        <v>10</v>
      </c>
      <c r="L19" s="8">
        <f t="shared" si="2"/>
        <v>1</v>
      </c>
      <c r="M19" s="153">
        <f t="shared" si="3"/>
        <v>-5.66</v>
      </c>
      <c r="N19" s="23">
        <v>4</v>
      </c>
      <c r="O19" s="154">
        <f t="shared" si="4"/>
        <v>-10.940000000000001</v>
      </c>
      <c r="P19" s="76">
        <f t="shared" si="5"/>
        <v>1.5</v>
      </c>
      <c r="Q19" s="155">
        <f t="shared" si="6"/>
        <v>-9.440000000000001</v>
      </c>
      <c r="R19" s="77">
        <f t="shared" si="7"/>
        <v>6</v>
      </c>
      <c r="S19" s="106"/>
      <c r="T19" s="78"/>
      <c r="U19" s="79">
        <f t="shared" si="8"/>
        <v>6</v>
      </c>
    </row>
    <row r="20" spans="1:21" ht="15.75" customHeight="1">
      <c r="A20" s="1"/>
      <c r="E20" s="139"/>
      <c r="F20" s="7"/>
      <c r="G20" s="7"/>
      <c r="H20" s="7"/>
      <c r="I20" s="7"/>
      <c r="J20" s="13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 customHeight="1">
      <c r="A21" s="1"/>
      <c r="B21" s="2"/>
      <c r="C21" s="1"/>
      <c r="D21" s="1"/>
      <c r="E21" s="1"/>
      <c r="F21" s="1"/>
      <c r="G21" s="1"/>
      <c r="H21" s="1"/>
      <c r="I21" s="2"/>
      <c r="J21" s="1"/>
      <c r="K21" s="1"/>
      <c r="L21" s="1"/>
      <c r="M21" s="1"/>
      <c r="N21" s="2"/>
      <c r="O21" s="1"/>
      <c r="P21" s="1"/>
      <c r="Q21" s="1"/>
      <c r="R21" s="1"/>
      <c r="S21" s="1"/>
      <c r="T21" s="1"/>
      <c r="U21" s="1"/>
    </row>
    <row r="22" spans="1:21" ht="15.75" customHeight="1">
      <c r="A22" s="142" t="s">
        <v>53</v>
      </c>
      <c r="B22" s="217" t="s">
        <v>78</v>
      </c>
      <c r="C22" s="218"/>
      <c r="D22" s="218"/>
      <c r="E22" s="218"/>
      <c r="F22" s="218"/>
      <c r="H22" s="219" t="s">
        <v>182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1"/>
    </row>
    <row r="23" spans="1:20" ht="15.75" customHeight="1">
      <c r="A23" s="143" t="s">
        <v>183</v>
      </c>
      <c r="B23" s="144" t="s">
        <v>261</v>
      </c>
      <c r="C23" s="144"/>
      <c r="D23" s="144"/>
      <c r="E23" s="144"/>
      <c r="F23" s="144"/>
      <c r="H23" s="145" t="s">
        <v>33</v>
      </c>
      <c r="I23" s="204" t="s">
        <v>60</v>
      </c>
      <c r="J23" s="204"/>
      <c r="K23" s="205" t="s">
        <v>54</v>
      </c>
      <c r="L23" s="206"/>
      <c r="M23" s="206"/>
      <c r="N23" s="206"/>
      <c r="O23" s="206"/>
      <c r="P23" s="206"/>
      <c r="Q23" s="206"/>
      <c r="R23" s="206"/>
      <c r="S23" s="206"/>
      <c r="T23" s="206"/>
    </row>
    <row r="24" spans="1:21" ht="15.75" customHeight="1">
      <c r="A24" s="146" t="s">
        <v>184</v>
      </c>
      <c r="B24" s="147" t="s">
        <v>264</v>
      </c>
      <c r="C24" s="147"/>
      <c r="D24" s="147"/>
      <c r="E24" s="147"/>
      <c r="F24" s="147"/>
      <c r="H24" s="148">
        <v>65</v>
      </c>
      <c r="I24" s="207" t="s">
        <v>262</v>
      </c>
      <c r="J24" s="207"/>
      <c r="K24" s="140" t="s">
        <v>263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50"/>
    </row>
    <row r="25" spans="1:21" ht="15.75" customHeight="1">
      <c r="A25" s="143" t="s">
        <v>185</v>
      </c>
      <c r="B25" s="144" t="s">
        <v>266</v>
      </c>
      <c r="C25" s="144"/>
      <c r="D25" s="144"/>
      <c r="E25" s="144"/>
      <c r="F25" s="144"/>
      <c r="H25" s="149">
        <v>64</v>
      </c>
      <c r="I25" s="208" t="s">
        <v>199</v>
      </c>
      <c r="J25" s="208"/>
      <c r="K25" s="138" t="s">
        <v>265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50"/>
    </row>
    <row r="26" spans="1:21" ht="15.75" customHeight="1">
      <c r="A26" s="146" t="s">
        <v>186</v>
      </c>
      <c r="B26" s="147" t="s">
        <v>267</v>
      </c>
      <c r="C26" s="147"/>
      <c r="D26" s="147"/>
      <c r="E26" s="147"/>
      <c r="F26" s="147"/>
      <c r="H26" s="148">
        <v>64</v>
      </c>
      <c r="I26" s="207" t="s">
        <v>153</v>
      </c>
      <c r="J26" s="207"/>
      <c r="K26" s="140" t="s">
        <v>265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1:21" ht="15.75" customHeight="1">
      <c r="A27" s="143" t="s">
        <v>187</v>
      </c>
      <c r="B27" s="144"/>
      <c r="C27" s="144"/>
      <c r="D27" s="144"/>
      <c r="E27" s="144"/>
      <c r="F27" s="144"/>
      <c r="H27" s="149">
        <v>52</v>
      </c>
      <c r="I27" s="208" t="s">
        <v>142</v>
      </c>
      <c r="J27" s="208"/>
      <c r="K27" s="138" t="s">
        <v>272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6" t="s">
        <v>188</v>
      </c>
      <c r="B28" s="147"/>
      <c r="C28" s="147"/>
      <c r="D28" s="147"/>
      <c r="E28" s="147"/>
      <c r="F28" s="147"/>
      <c r="H28" s="148">
        <v>60</v>
      </c>
      <c r="I28" s="207" t="s">
        <v>164</v>
      </c>
      <c r="J28" s="207"/>
      <c r="K28" s="140" t="s">
        <v>273</v>
      </c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8:21" ht="15.75" customHeight="1">
      <c r="H29" s="149"/>
      <c r="I29" s="208"/>
      <c r="J29" s="20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2" t="s">
        <v>53</v>
      </c>
      <c r="B30" s="221" t="s">
        <v>79</v>
      </c>
      <c r="C30" s="222"/>
      <c r="D30" s="222"/>
      <c r="E30" s="222"/>
      <c r="F30" s="223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1:21" ht="15.75" customHeight="1">
      <c r="A31" s="143" t="s">
        <v>183</v>
      </c>
      <c r="B31" s="144" t="s">
        <v>268</v>
      </c>
      <c r="C31" s="144"/>
      <c r="D31" s="144"/>
      <c r="E31" s="144"/>
      <c r="F31" s="144"/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6" t="s">
        <v>184</v>
      </c>
      <c r="B32" s="147" t="s">
        <v>270</v>
      </c>
      <c r="C32" s="147"/>
      <c r="D32" s="147"/>
      <c r="E32" s="147"/>
      <c r="F32" s="147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185</v>
      </c>
      <c r="B33" s="144" t="s">
        <v>271</v>
      </c>
      <c r="C33" s="144"/>
      <c r="D33" s="144"/>
      <c r="E33" s="144"/>
      <c r="F33" s="144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186</v>
      </c>
      <c r="B34" s="147" t="s">
        <v>269</v>
      </c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187</v>
      </c>
      <c r="B35" s="144"/>
      <c r="C35" s="144"/>
      <c r="D35" s="144"/>
      <c r="E35" s="144"/>
      <c r="F35" s="144"/>
      <c r="G35" s="1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188</v>
      </c>
      <c r="B36" s="147"/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1:22" ht="12.7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2.75">
      <c r="V38" s="1"/>
    </row>
  </sheetData>
  <sheetProtection/>
  <mergeCells count="22">
    <mergeCell ref="E2:U2"/>
    <mergeCell ref="I24:J24"/>
    <mergeCell ref="O4:R4"/>
    <mergeCell ref="B22:F22"/>
    <mergeCell ref="I23:J23"/>
    <mergeCell ref="I25:J25"/>
    <mergeCell ref="F4:I4"/>
    <mergeCell ref="B30:F30"/>
    <mergeCell ref="I34:J34"/>
    <mergeCell ref="I29:J29"/>
    <mergeCell ref="I26:J26"/>
    <mergeCell ref="I27:J27"/>
    <mergeCell ref="I28:J28"/>
    <mergeCell ref="I35:J35"/>
    <mergeCell ref="I36:J36"/>
    <mergeCell ref="I33:J33"/>
    <mergeCell ref="I31:J31"/>
    <mergeCell ref="I32:J32"/>
    <mergeCell ref="K4:N4"/>
    <mergeCell ref="H22:T22"/>
    <mergeCell ref="K23:T23"/>
    <mergeCell ref="I30:J3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9"/>
  <dimension ref="A1:Y53"/>
  <sheetViews>
    <sheetView showGridLines="0" zoomScale="85" zoomScaleNormal="85" zoomScalePageLayoutView="0" workbookViewId="0" topLeftCell="A25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274</v>
      </c>
      <c r="D4" s="22" t="s">
        <v>17</v>
      </c>
      <c r="E4" s="141">
        <f>SUM(E6:E35)</f>
        <v>0</v>
      </c>
      <c r="F4" s="213" t="s">
        <v>72</v>
      </c>
      <c r="G4" s="214"/>
      <c r="H4" s="214"/>
      <c r="I4" s="215"/>
      <c r="J4" s="141">
        <f>SUM(J6:J35)</f>
        <v>0</v>
      </c>
      <c r="K4" s="216" t="s">
        <v>73</v>
      </c>
      <c r="L4" s="214"/>
      <c r="M4" s="214"/>
      <c r="N4" s="215"/>
      <c r="O4" s="212" t="s">
        <v>28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6.14</v>
      </c>
      <c r="F6" s="152">
        <v>22</v>
      </c>
      <c r="G6" s="75">
        <f aca="true" t="shared" si="0" ref="G6:G35">F6*0.1</f>
        <v>2.2</v>
      </c>
      <c r="H6" s="153">
        <f aca="true" t="shared" si="1" ref="H6:H35">E6+G6</f>
        <v>8.34</v>
      </c>
      <c r="I6" s="23">
        <v>14</v>
      </c>
      <c r="J6" s="151">
        <v>36.54</v>
      </c>
      <c r="K6" s="152">
        <v>152</v>
      </c>
      <c r="L6" s="8">
        <f aca="true" t="shared" si="2" ref="L6:L35">K6*0.1</f>
        <v>15.200000000000001</v>
      </c>
      <c r="M6" s="153">
        <f aca="true" t="shared" si="3" ref="M6:M35">J6+L6</f>
        <v>51.74</v>
      </c>
      <c r="N6" s="23">
        <v>17</v>
      </c>
      <c r="O6" s="154">
        <f aca="true" t="shared" si="4" ref="O6:O35">E6+J6</f>
        <v>42.68</v>
      </c>
      <c r="P6" s="76">
        <f aca="true" t="shared" si="5" ref="P6:P35">G6+L6</f>
        <v>17.400000000000002</v>
      </c>
      <c r="Q6" s="155">
        <f aca="true" t="shared" si="6" ref="Q6:Q35">H6+M6</f>
        <v>60.08</v>
      </c>
      <c r="R6" s="77">
        <f aca="true" t="shared" si="7" ref="R6:R35">I6+N6</f>
        <v>31</v>
      </c>
      <c r="S6" s="106">
        <v>3</v>
      </c>
      <c r="T6" s="78">
        <v>1</v>
      </c>
      <c r="U6" s="193">
        <f>R6+S6+T6</f>
        <v>35</v>
      </c>
      <c r="Y6" s="21"/>
    </row>
    <row r="7" spans="1:21" ht="15.75" customHeight="1">
      <c r="A7" s="9">
        <v>3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-3.68</v>
      </c>
      <c r="F7" s="152">
        <v>80</v>
      </c>
      <c r="G7" s="75">
        <f t="shared" si="0"/>
        <v>8</v>
      </c>
      <c r="H7" s="153">
        <f t="shared" si="1"/>
        <v>4.32</v>
      </c>
      <c r="I7" s="23">
        <v>11</v>
      </c>
      <c r="J7" s="151">
        <v>5.18</v>
      </c>
      <c r="K7" s="152">
        <v>132</v>
      </c>
      <c r="L7" s="8">
        <f t="shared" si="2"/>
        <v>13.200000000000001</v>
      </c>
      <c r="M7" s="153">
        <f t="shared" si="3"/>
        <v>18.380000000000003</v>
      </c>
      <c r="N7" s="23">
        <v>15</v>
      </c>
      <c r="O7" s="154">
        <f t="shared" si="4"/>
        <v>1.4999999999999996</v>
      </c>
      <c r="P7" s="76">
        <f t="shared" si="5"/>
        <v>21.200000000000003</v>
      </c>
      <c r="Q7" s="155">
        <f t="shared" si="6"/>
        <v>22.700000000000003</v>
      </c>
      <c r="R7" s="77">
        <f t="shared" si="7"/>
        <v>26</v>
      </c>
      <c r="S7" s="106">
        <v>1</v>
      </c>
      <c r="T7" s="78">
        <v>2</v>
      </c>
      <c r="U7" s="79">
        <f>R7+S7+T7</f>
        <v>29</v>
      </c>
    </row>
    <row r="8" spans="1:21" ht="15.75" customHeight="1">
      <c r="A8" s="10">
        <v>12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0.3</v>
      </c>
      <c r="F8" s="152">
        <v>15</v>
      </c>
      <c r="G8" s="75">
        <f t="shared" si="0"/>
        <v>1.5</v>
      </c>
      <c r="H8" s="153">
        <f t="shared" si="1"/>
        <v>1.8</v>
      </c>
      <c r="I8" s="23">
        <v>8</v>
      </c>
      <c r="J8" s="151">
        <v>1.98</v>
      </c>
      <c r="K8" s="152">
        <v>38</v>
      </c>
      <c r="L8" s="8">
        <f t="shared" si="2"/>
        <v>3.8000000000000003</v>
      </c>
      <c r="M8" s="153">
        <f t="shared" si="3"/>
        <v>5.78</v>
      </c>
      <c r="N8" s="23">
        <v>8</v>
      </c>
      <c r="O8" s="154">
        <f t="shared" si="4"/>
        <v>2.28</v>
      </c>
      <c r="P8" s="76">
        <f t="shared" si="5"/>
        <v>5.300000000000001</v>
      </c>
      <c r="Q8" s="155">
        <f t="shared" si="6"/>
        <v>7.58</v>
      </c>
      <c r="R8" s="77">
        <f t="shared" si="7"/>
        <v>16</v>
      </c>
      <c r="S8" s="106"/>
      <c r="T8" s="78"/>
      <c r="U8" s="79">
        <f>R8+S8+T8</f>
        <v>16</v>
      </c>
    </row>
    <row r="9" spans="1:21" ht="15.75" customHeight="1">
      <c r="A9" s="9">
        <v>11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-0.52</v>
      </c>
      <c r="F9" s="152">
        <v>16</v>
      </c>
      <c r="G9" s="75">
        <f t="shared" si="0"/>
        <v>1.6</v>
      </c>
      <c r="H9" s="153">
        <f t="shared" si="1"/>
        <v>1.08</v>
      </c>
      <c r="I9" s="23">
        <v>7</v>
      </c>
      <c r="J9" s="151">
        <v>6.5</v>
      </c>
      <c r="K9" s="152">
        <v>2</v>
      </c>
      <c r="L9" s="8">
        <f t="shared" si="2"/>
        <v>0.2</v>
      </c>
      <c r="M9" s="153">
        <f t="shared" si="3"/>
        <v>6.7</v>
      </c>
      <c r="N9" s="23">
        <v>9</v>
      </c>
      <c r="O9" s="154">
        <f t="shared" si="4"/>
        <v>5.98</v>
      </c>
      <c r="P9" s="76">
        <f t="shared" si="5"/>
        <v>1.8</v>
      </c>
      <c r="Q9" s="155">
        <f t="shared" si="6"/>
        <v>7.78</v>
      </c>
      <c r="R9" s="77">
        <f t="shared" si="7"/>
        <v>16</v>
      </c>
      <c r="S9" s="106"/>
      <c r="T9" s="78"/>
      <c r="U9" s="79">
        <f>R9+S9+T9</f>
        <v>16</v>
      </c>
    </row>
    <row r="10" spans="1:21" ht="15.75" customHeight="1">
      <c r="A10" s="10">
        <v>18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7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31.58</v>
      </c>
      <c r="F11" s="152">
        <v>225</v>
      </c>
      <c r="G11" s="75">
        <f t="shared" si="0"/>
        <v>22.5</v>
      </c>
      <c r="H11" s="153">
        <f t="shared" si="1"/>
        <v>54.08</v>
      </c>
      <c r="I11" s="23">
        <v>17</v>
      </c>
      <c r="J11" s="151">
        <v>-25.34</v>
      </c>
      <c r="K11" s="152">
        <v>59</v>
      </c>
      <c r="L11" s="8">
        <f t="shared" si="2"/>
        <v>5.9</v>
      </c>
      <c r="M11" s="153">
        <f t="shared" si="3"/>
        <v>-19.439999999999998</v>
      </c>
      <c r="N11" s="23">
        <v>1</v>
      </c>
      <c r="O11" s="154">
        <f t="shared" si="4"/>
        <v>6.239999999999998</v>
      </c>
      <c r="P11" s="76">
        <f t="shared" si="5"/>
        <v>28.4</v>
      </c>
      <c r="Q11" s="155">
        <f t="shared" si="6"/>
        <v>34.64</v>
      </c>
      <c r="R11" s="77">
        <f t="shared" si="7"/>
        <v>18</v>
      </c>
      <c r="S11" s="106"/>
      <c r="T11" s="78">
        <v>3</v>
      </c>
      <c r="U11" s="79">
        <f>R11+S11+T11</f>
        <v>21</v>
      </c>
    </row>
    <row r="12" spans="1:21" ht="15.75" customHeight="1">
      <c r="A12" s="10">
        <v>15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-27.44</v>
      </c>
      <c r="F12" s="152">
        <v>159</v>
      </c>
      <c r="G12" s="75">
        <f t="shared" si="0"/>
        <v>15.9</v>
      </c>
      <c r="H12" s="153">
        <f t="shared" si="1"/>
        <v>-11.540000000000001</v>
      </c>
      <c r="I12" s="23">
        <v>1</v>
      </c>
      <c r="J12" s="151">
        <v>2.36</v>
      </c>
      <c r="K12" s="152">
        <v>75</v>
      </c>
      <c r="L12" s="8">
        <f t="shared" si="2"/>
        <v>7.5</v>
      </c>
      <c r="M12" s="153">
        <f t="shared" si="3"/>
        <v>9.86</v>
      </c>
      <c r="N12" s="23">
        <v>12</v>
      </c>
      <c r="O12" s="154">
        <f t="shared" si="4"/>
        <v>-25.080000000000002</v>
      </c>
      <c r="P12" s="76">
        <f t="shared" si="5"/>
        <v>23.4</v>
      </c>
      <c r="Q12" s="155">
        <f t="shared" si="6"/>
        <v>-1.6800000000000015</v>
      </c>
      <c r="R12" s="77">
        <f t="shared" si="7"/>
        <v>13</v>
      </c>
      <c r="S12" s="106"/>
      <c r="T12" s="78"/>
      <c r="U12" s="79">
        <f>R12+S12+T12</f>
        <v>13</v>
      </c>
    </row>
    <row r="13" spans="1:21" ht="15.75" customHeight="1">
      <c r="A13" s="9">
        <v>5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0.6</v>
      </c>
      <c r="F13" s="152"/>
      <c r="G13" s="75">
        <f t="shared" si="0"/>
        <v>0</v>
      </c>
      <c r="H13" s="153">
        <f t="shared" si="1"/>
        <v>0.6</v>
      </c>
      <c r="I13" s="23">
        <v>5</v>
      </c>
      <c r="J13" s="151">
        <v>18.78</v>
      </c>
      <c r="K13" s="152">
        <v>55</v>
      </c>
      <c r="L13" s="8">
        <f t="shared" si="2"/>
        <v>5.5</v>
      </c>
      <c r="M13" s="153">
        <f t="shared" si="3"/>
        <v>24.28</v>
      </c>
      <c r="N13" s="23">
        <v>16</v>
      </c>
      <c r="O13" s="154">
        <f t="shared" si="4"/>
        <v>19.380000000000003</v>
      </c>
      <c r="P13" s="76">
        <f t="shared" si="5"/>
        <v>5.5</v>
      </c>
      <c r="Q13" s="155">
        <f t="shared" si="6"/>
        <v>24.880000000000003</v>
      </c>
      <c r="R13" s="77">
        <f t="shared" si="7"/>
        <v>21</v>
      </c>
      <c r="S13" s="106"/>
      <c r="T13" s="78"/>
      <c r="U13" s="79">
        <f>R13+S13+T13</f>
        <v>21</v>
      </c>
    </row>
    <row r="14" spans="1:21" ht="15.75" customHeight="1">
      <c r="A14" s="10">
        <v>14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-13.9</v>
      </c>
      <c r="F14" s="152">
        <v>44</v>
      </c>
      <c r="G14" s="75">
        <f t="shared" si="0"/>
        <v>4.4</v>
      </c>
      <c r="H14" s="153">
        <f t="shared" si="1"/>
        <v>-9.5</v>
      </c>
      <c r="I14" s="23">
        <v>2</v>
      </c>
      <c r="J14" s="151">
        <v>3.6</v>
      </c>
      <c r="K14" s="152">
        <v>51</v>
      </c>
      <c r="L14" s="8">
        <f t="shared" si="2"/>
        <v>5.1000000000000005</v>
      </c>
      <c r="M14" s="153">
        <f t="shared" si="3"/>
        <v>8.700000000000001</v>
      </c>
      <c r="N14" s="23">
        <v>11</v>
      </c>
      <c r="O14" s="154">
        <f t="shared" si="4"/>
        <v>-10.3</v>
      </c>
      <c r="P14" s="76">
        <f t="shared" si="5"/>
        <v>9.5</v>
      </c>
      <c r="Q14" s="155">
        <f t="shared" si="6"/>
        <v>-0.7999999999999989</v>
      </c>
      <c r="R14" s="77">
        <f t="shared" si="7"/>
        <v>13</v>
      </c>
      <c r="S14" s="106"/>
      <c r="T14" s="78"/>
      <c r="U14" s="79">
        <f>R14+S14+T14</f>
        <v>13</v>
      </c>
    </row>
    <row r="15" spans="1:21" ht="15.75" customHeight="1">
      <c r="A15" s="9">
        <v>19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20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21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16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>
        <v>-4.14</v>
      </c>
      <c r="F18" s="152">
        <v>16</v>
      </c>
      <c r="G18" s="75">
        <f t="shared" si="0"/>
        <v>1.6</v>
      </c>
      <c r="H18" s="153">
        <f t="shared" si="1"/>
        <v>-2.5399999999999996</v>
      </c>
      <c r="I18" s="23">
        <v>3</v>
      </c>
      <c r="J18" s="151">
        <v>-5.96</v>
      </c>
      <c r="K18" s="152">
        <v>62</v>
      </c>
      <c r="L18" s="8">
        <f t="shared" si="2"/>
        <v>6.2</v>
      </c>
      <c r="M18" s="153">
        <f t="shared" si="3"/>
        <v>0.2400000000000002</v>
      </c>
      <c r="N18" s="23">
        <v>6</v>
      </c>
      <c r="O18" s="154">
        <f t="shared" si="4"/>
        <v>-10.1</v>
      </c>
      <c r="P18" s="76">
        <f t="shared" si="5"/>
        <v>7.800000000000001</v>
      </c>
      <c r="Q18" s="155">
        <f t="shared" si="6"/>
        <v>-2.2999999999999994</v>
      </c>
      <c r="R18" s="77">
        <f t="shared" si="7"/>
        <v>9</v>
      </c>
      <c r="S18" s="106"/>
      <c r="T18" s="78"/>
      <c r="U18" s="79">
        <f>R18+S18+T18</f>
        <v>9</v>
      </c>
    </row>
    <row r="19" spans="1:21" ht="15.75" customHeight="1">
      <c r="A19" s="9">
        <v>22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4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5.44</v>
      </c>
      <c r="F20" s="152"/>
      <c r="G20" s="75">
        <f t="shared" si="0"/>
        <v>0</v>
      </c>
      <c r="H20" s="153">
        <f t="shared" si="1"/>
        <v>5.44</v>
      </c>
      <c r="I20" s="23">
        <v>12</v>
      </c>
      <c r="J20" s="151">
        <v>-0.32</v>
      </c>
      <c r="K20" s="152">
        <v>74</v>
      </c>
      <c r="L20" s="8">
        <f t="shared" si="2"/>
        <v>7.4</v>
      </c>
      <c r="M20" s="153">
        <f t="shared" si="3"/>
        <v>7.08</v>
      </c>
      <c r="N20" s="23">
        <v>10</v>
      </c>
      <c r="O20" s="154">
        <f t="shared" si="4"/>
        <v>5.12</v>
      </c>
      <c r="P20" s="76">
        <f t="shared" si="5"/>
        <v>7.4</v>
      </c>
      <c r="Q20" s="155">
        <f t="shared" si="6"/>
        <v>12.52</v>
      </c>
      <c r="R20" s="77">
        <f t="shared" si="7"/>
        <v>22</v>
      </c>
      <c r="S20" s="106"/>
      <c r="T20" s="78"/>
      <c r="U20" s="79">
        <f>R20+S20+T20</f>
        <v>22</v>
      </c>
    </row>
    <row r="21" spans="1:21" ht="15.75" customHeight="1">
      <c r="A21" s="9">
        <v>8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3.86</v>
      </c>
      <c r="F21" s="152">
        <v>16</v>
      </c>
      <c r="G21" s="75">
        <f t="shared" si="0"/>
        <v>1.6</v>
      </c>
      <c r="H21" s="153">
        <f t="shared" si="1"/>
        <v>5.46</v>
      </c>
      <c r="I21" s="23">
        <v>13</v>
      </c>
      <c r="J21" s="151">
        <v>-1.5</v>
      </c>
      <c r="K21" s="152"/>
      <c r="L21" s="8">
        <f t="shared" si="2"/>
        <v>0</v>
      </c>
      <c r="M21" s="153">
        <f t="shared" si="3"/>
        <v>-1.5</v>
      </c>
      <c r="N21" s="23">
        <v>5</v>
      </c>
      <c r="O21" s="154">
        <f t="shared" si="4"/>
        <v>2.36</v>
      </c>
      <c r="P21" s="76">
        <f t="shared" si="5"/>
        <v>1.6</v>
      </c>
      <c r="Q21" s="155">
        <f t="shared" si="6"/>
        <v>3.96</v>
      </c>
      <c r="R21" s="77">
        <f t="shared" si="7"/>
        <v>18</v>
      </c>
      <c r="S21" s="106"/>
      <c r="T21" s="78"/>
      <c r="U21" s="79">
        <f>R21+S21+T21</f>
        <v>18</v>
      </c>
    </row>
    <row r="22" spans="1:21" ht="15.75" customHeight="1">
      <c r="A22" s="10">
        <v>23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24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25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26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/>
      <c r="F25" s="152"/>
      <c r="G25" s="75">
        <f t="shared" si="0"/>
        <v>0</v>
      </c>
      <c r="H25" s="153">
        <f t="shared" si="1"/>
        <v>0</v>
      </c>
      <c r="I25" s="23"/>
      <c r="J25" s="151"/>
      <c r="K25" s="152"/>
      <c r="L25" s="8">
        <f t="shared" si="2"/>
        <v>0</v>
      </c>
      <c r="M25" s="153">
        <f t="shared" si="3"/>
        <v>0</v>
      </c>
      <c r="N25" s="23"/>
      <c r="O25" s="154">
        <f t="shared" si="4"/>
        <v>0</v>
      </c>
      <c r="P25" s="76">
        <f t="shared" si="5"/>
        <v>0</v>
      </c>
      <c r="Q25" s="155">
        <f t="shared" si="6"/>
        <v>0</v>
      </c>
      <c r="R25" s="77">
        <f t="shared" si="7"/>
        <v>0</v>
      </c>
      <c r="S25" s="106"/>
      <c r="T25" s="78"/>
      <c r="U25" s="156" t="s">
        <v>189</v>
      </c>
    </row>
    <row r="26" spans="1:21" ht="15.75" customHeight="1">
      <c r="A26" s="10">
        <v>27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28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/>
      <c r="F27" s="152"/>
      <c r="G27" s="75">
        <f t="shared" si="0"/>
        <v>0</v>
      </c>
      <c r="H27" s="153">
        <f t="shared" si="1"/>
        <v>0</v>
      </c>
      <c r="I27" s="23"/>
      <c r="J27" s="151"/>
      <c r="K27" s="152"/>
      <c r="L27" s="8">
        <f t="shared" si="2"/>
        <v>0</v>
      </c>
      <c r="M27" s="153">
        <f t="shared" si="3"/>
        <v>0</v>
      </c>
      <c r="N27" s="23"/>
      <c r="O27" s="154">
        <f t="shared" si="4"/>
        <v>0</v>
      </c>
      <c r="P27" s="76">
        <f t="shared" si="5"/>
        <v>0</v>
      </c>
      <c r="Q27" s="155">
        <f t="shared" si="6"/>
        <v>0</v>
      </c>
      <c r="R27" s="77">
        <f t="shared" si="7"/>
        <v>0</v>
      </c>
      <c r="S27" s="106"/>
      <c r="T27" s="78"/>
      <c r="U27" s="156" t="s">
        <v>189</v>
      </c>
    </row>
    <row r="28" spans="1:21" ht="15.75" customHeight="1">
      <c r="A28" s="10">
        <v>17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-1.94</v>
      </c>
      <c r="F28" s="152">
        <v>24</v>
      </c>
      <c r="G28" s="75">
        <f t="shared" si="0"/>
        <v>2.4000000000000004</v>
      </c>
      <c r="H28" s="153">
        <f t="shared" si="1"/>
        <v>0.4600000000000004</v>
      </c>
      <c r="I28" s="23">
        <v>4</v>
      </c>
      <c r="J28" s="151">
        <v>-12.24</v>
      </c>
      <c r="K28" s="152">
        <v>58</v>
      </c>
      <c r="L28" s="8">
        <f t="shared" si="2"/>
        <v>5.800000000000001</v>
      </c>
      <c r="M28" s="153">
        <f t="shared" si="3"/>
        <v>-6.4399999999999995</v>
      </c>
      <c r="N28" s="23">
        <v>3</v>
      </c>
      <c r="O28" s="154">
        <f t="shared" si="4"/>
        <v>-14.18</v>
      </c>
      <c r="P28" s="76">
        <f t="shared" si="5"/>
        <v>8.200000000000001</v>
      </c>
      <c r="Q28" s="155">
        <f t="shared" si="6"/>
        <v>-5.979999999999999</v>
      </c>
      <c r="R28" s="77">
        <f t="shared" si="7"/>
        <v>7</v>
      </c>
      <c r="S28" s="106"/>
      <c r="T28" s="78"/>
      <c r="U28" s="79">
        <f>R28+S28+T28</f>
        <v>7</v>
      </c>
    </row>
    <row r="29" spans="1:21" ht="15.75" customHeight="1">
      <c r="A29" s="9">
        <v>2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13.94</v>
      </c>
      <c r="F29" s="152">
        <v>66</v>
      </c>
      <c r="G29" s="75">
        <f t="shared" si="0"/>
        <v>6.6000000000000005</v>
      </c>
      <c r="H29" s="153">
        <f t="shared" si="1"/>
        <v>20.54</v>
      </c>
      <c r="I29" s="23">
        <v>16</v>
      </c>
      <c r="J29" s="151">
        <v>2.68</v>
      </c>
      <c r="K29" s="152">
        <v>96</v>
      </c>
      <c r="L29" s="8">
        <f t="shared" si="2"/>
        <v>9.600000000000001</v>
      </c>
      <c r="M29" s="153">
        <f t="shared" si="3"/>
        <v>12.280000000000001</v>
      </c>
      <c r="N29" s="23">
        <v>14</v>
      </c>
      <c r="O29" s="154">
        <f t="shared" si="4"/>
        <v>16.62</v>
      </c>
      <c r="P29" s="76">
        <f t="shared" si="5"/>
        <v>16.200000000000003</v>
      </c>
      <c r="Q29" s="155">
        <f t="shared" si="6"/>
        <v>32.82</v>
      </c>
      <c r="R29" s="77">
        <f t="shared" si="7"/>
        <v>30</v>
      </c>
      <c r="S29" s="106">
        <v>2</v>
      </c>
      <c r="T29" s="78"/>
      <c r="U29" s="79">
        <f>R29+S29+T29</f>
        <v>32</v>
      </c>
    </row>
    <row r="30" spans="1:21" ht="15.75" customHeight="1">
      <c r="A30" s="10">
        <v>29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10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1.5</v>
      </c>
      <c r="F31" s="152">
        <v>70</v>
      </c>
      <c r="G31" s="75">
        <f t="shared" si="0"/>
        <v>7</v>
      </c>
      <c r="H31" s="153">
        <f t="shared" si="1"/>
        <v>8.5</v>
      </c>
      <c r="I31" s="23">
        <v>15</v>
      </c>
      <c r="J31" s="151">
        <v>-13.88</v>
      </c>
      <c r="K31" s="152">
        <v>33</v>
      </c>
      <c r="L31" s="8">
        <f t="shared" si="2"/>
        <v>3.3000000000000003</v>
      </c>
      <c r="M31" s="153">
        <f t="shared" si="3"/>
        <v>-10.58</v>
      </c>
      <c r="N31" s="23">
        <v>2</v>
      </c>
      <c r="O31" s="154">
        <f t="shared" si="4"/>
        <v>-12.38</v>
      </c>
      <c r="P31" s="76">
        <f t="shared" si="5"/>
        <v>10.3</v>
      </c>
      <c r="Q31" s="155">
        <f t="shared" si="6"/>
        <v>-2.08</v>
      </c>
      <c r="R31" s="77">
        <f t="shared" si="7"/>
        <v>17</v>
      </c>
      <c r="S31" s="106"/>
      <c r="T31" s="78"/>
      <c r="U31" s="79">
        <f>R31+S31+T31</f>
        <v>17</v>
      </c>
    </row>
    <row r="32" spans="1:21" ht="15.75" customHeight="1">
      <c r="A32" s="10">
        <v>13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-0.04</v>
      </c>
      <c r="F32" s="152">
        <v>35</v>
      </c>
      <c r="G32" s="75">
        <f t="shared" si="0"/>
        <v>3.5</v>
      </c>
      <c r="H32" s="153">
        <f t="shared" si="1"/>
        <v>3.46</v>
      </c>
      <c r="I32" s="23">
        <v>9</v>
      </c>
      <c r="J32" s="151">
        <v>-8.48</v>
      </c>
      <c r="K32" s="152">
        <v>48</v>
      </c>
      <c r="L32" s="8">
        <f t="shared" si="2"/>
        <v>4.800000000000001</v>
      </c>
      <c r="M32" s="153">
        <f t="shared" si="3"/>
        <v>-3.6799999999999997</v>
      </c>
      <c r="N32" s="23">
        <v>4</v>
      </c>
      <c r="O32" s="154">
        <f t="shared" si="4"/>
        <v>-8.52</v>
      </c>
      <c r="P32" s="76">
        <f t="shared" si="5"/>
        <v>8.3</v>
      </c>
      <c r="Q32" s="155">
        <f t="shared" si="6"/>
        <v>-0.21999999999999975</v>
      </c>
      <c r="R32" s="77">
        <f t="shared" si="7"/>
        <v>13</v>
      </c>
      <c r="S32" s="106"/>
      <c r="T32" s="78"/>
      <c r="U32" s="79">
        <f>R32+S32+T32</f>
        <v>13</v>
      </c>
    </row>
    <row r="33" spans="1:21" ht="15.75" customHeight="1">
      <c r="A33" s="9">
        <v>9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-6.34</v>
      </c>
      <c r="F33" s="152">
        <v>102</v>
      </c>
      <c r="G33" s="75">
        <f t="shared" si="0"/>
        <v>10.200000000000001</v>
      </c>
      <c r="H33" s="153">
        <f t="shared" si="1"/>
        <v>3.860000000000001</v>
      </c>
      <c r="I33" s="23">
        <v>10</v>
      </c>
      <c r="J33" s="151">
        <v>-3.36</v>
      </c>
      <c r="K33" s="152">
        <v>56</v>
      </c>
      <c r="L33" s="8">
        <f t="shared" si="2"/>
        <v>5.6000000000000005</v>
      </c>
      <c r="M33" s="153">
        <f t="shared" si="3"/>
        <v>2.2400000000000007</v>
      </c>
      <c r="N33" s="23">
        <v>7</v>
      </c>
      <c r="O33" s="154">
        <f t="shared" si="4"/>
        <v>-9.7</v>
      </c>
      <c r="P33" s="76">
        <f t="shared" si="5"/>
        <v>15.8</v>
      </c>
      <c r="Q33" s="155">
        <f t="shared" si="6"/>
        <v>6.100000000000001</v>
      </c>
      <c r="R33" s="77">
        <f t="shared" si="7"/>
        <v>17</v>
      </c>
      <c r="S33" s="106"/>
      <c r="T33" s="78"/>
      <c r="U33" s="79">
        <f>R33+S33+T33</f>
        <v>17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6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-5.36</v>
      </c>
      <c r="F35" s="152">
        <v>61</v>
      </c>
      <c r="G35" s="75">
        <f t="shared" si="0"/>
        <v>6.1000000000000005</v>
      </c>
      <c r="H35" s="153">
        <f t="shared" si="1"/>
        <v>0.7400000000000002</v>
      </c>
      <c r="I35" s="23">
        <v>6</v>
      </c>
      <c r="J35" s="151">
        <v>-6.54</v>
      </c>
      <c r="K35" s="152">
        <v>174</v>
      </c>
      <c r="L35" s="8">
        <f t="shared" si="2"/>
        <v>17.400000000000002</v>
      </c>
      <c r="M35" s="153">
        <f t="shared" si="3"/>
        <v>10.860000000000003</v>
      </c>
      <c r="N35" s="23">
        <v>13</v>
      </c>
      <c r="O35" s="154">
        <f t="shared" si="4"/>
        <v>-11.9</v>
      </c>
      <c r="P35" s="76">
        <f t="shared" si="5"/>
        <v>23.500000000000004</v>
      </c>
      <c r="Q35" s="155">
        <f t="shared" si="6"/>
        <v>11.600000000000003</v>
      </c>
      <c r="R35" s="77">
        <f t="shared" si="7"/>
        <v>19</v>
      </c>
      <c r="S35" s="106"/>
      <c r="T35" s="78"/>
      <c r="U35" s="79">
        <f>R35+S35+T35</f>
        <v>19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275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276</v>
      </c>
      <c r="C40" s="147"/>
      <c r="D40" s="147"/>
      <c r="E40" s="147"/>
      <c r="F40" s="147"/>
      <c r="H40" s="148">
        <v>65</v>
      </c>
      <c r="I40" s="207" t="s">
        <v>280</v>
      </c>
      <c r="J40" s="207"/>
      <c r="K40" s="140" t="s">
        <v>281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277</v>
      </c>
      <c r="C41" s="144"/>
      <c r="D41" s="144"/>
      <c r="E41" s="144"/>
      <c r="F41" s="144"/>
      <c r="H41" s="149">
        <v>130</v>
      </c>
      <c r="I41" s="208" t="s">
        <v>262</v>
      </c>
      <c r="J41" s="208"/>
      <c r="K41" s="138" t="s">
        <v>282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278</v>
      </c>
      <c r="C42" s="147"/>
      <c r="D42" s="147"/>
      <c r="E42" s="147"/>
      <c r="F42" s="147"/>
      <c r="H42" s="148">
        <v>116</v>
      </c>
      <c r="I42" s="207" t="s">
        <v>80</v>
      </c>
      <c r="J42" s="207"/>
      <c r="K42" s="140" t="s">
        <v>284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279</v>
      </c>
      <c r="C43" s="144"/>
      <c r="D43" s="144"/>
      <c r="E43" s="144"/>
      <c r="F43" s="144"/>
      <c r="H43" s="149">
        <v>128</v>
      </c>
      <c r="I43" s="208" t="s">
        <v>231</v>
      </c>
      <c r="J43" s="208"/>
      <c r="K43" s="138" t="s">
        <v>288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283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285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286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287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 t="s">
        <v>289</v>
      </c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45:J45"/>
    <mergeCell ref="I46:J46"/>
    <mergeCell ref="I52:J52"/>
    <mergeCell ref="I49:J49"/>
    <mergeCell ref="I47:J47"/>
    <mergeCell ref="I48:J48"/>
    <mergeCell ref="I41:J41"/>
    <mergeCell ref="I42:J42"/>
    <mergeCell ref="B46:F46"/>
    <mergeCell ref="I50:J50"/>
    <mergeCell ref="I43:J43"/>
    <mergeCell ref="I44:J44"/>
    <mergeCell ref="I40:J40"/>
    <mergeCell ref="F4:I4"/>
    <mergeCell ref="K4:N4"/>
    <mergeCell ref="H38:T38"/>
    <mergeCell ref="B38:F38"/>
    <mergeCell ref="E2:U2"/>
    <mergeCell ref="O4:R4"/>
    <mergeCell ref="I39:J39"/>
    <mergeCell ref="K39:T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5"/>
  <dimension ref="A1:Y40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274</v>
      </c>
      <c r="D4" s="22" t="s">
        <v>17</v>
      </c>
      <c r="E4" s="141">
        <f>SUM(E6:E22)</f>
        <v>-1.199040866595169E-14</v>
      </c>
      <c r="F4" s="213" t="s">
        <v>72</v>
      </c>
      <c r="G4" s="214"/>
      <c r="H4" s="214"/>
      <c r="I4" s="215"/>
      <c r="J4" s="141">
        <f>SUM(J6:J22)</f>
        <v>0</v>
      </c>
      <c r="K4" s="216" t="s">
        <v>73</v>
      </c>
      <c r="L4" s="214"/>
      <c r="M4" s="214"/>
      <c r="N4" s="215"/>
      <c r="O4" s="212" t="s">
        <v>28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6.14</v>
      </c>
      <c r="F6" s="152">
        <v>22</v>
      </c>
      <c r="G6" s="75">
        <f aca="true" t="shared" si="0" ref="G6:G22">F6*0.1</f>
        <v>2.2</v>
      </c>
      <c r="H6" s="153">
        <f aca="true" t="shared" si="1" ref="H6:H22">E6+G6</f>
        <v>8.34</v>
      </c>
      <c r="I6" s="23">
        <v>14</v>
      </c>
      <c r="J6" s="151">
        <v>36.54</v>
      </c>
      <c r="K6" s="152">
        <v>152</v>
      </c>
      <c r="L6" s="8">
        <f aca="true" t="shared" si="2" ref="L6:L22">K6*0.1</f>
        <v>15.200000000000001</v>
      </c>
      <c r="M6" s="153">
        <f aca="true" t="shared" si="3" ref="M6:M22">J6+L6</f>
        <v>51.74</v>
      </c>
      <c r="N6" s="23">
        <v>17</v>
      </c>
      <c r="O6" s="154">
        <f aca="true" t="shared" si="4" ref="O6:O22">E6+J6</f>
        <v>42.68</v>
      </c>
      <c r="P6" s="76">
        <f aca="true" t="shared" si="5" ref="P6:P22">G6+L6</f>
        <v>17.400000000000002</v>
      </c>
      <c r="Q6" s="155">
        <f aca="true" t="shared" si="6" ref="Q6:Q22">H6+M6</f>
        <v>60.08</v>
      </c>
      <c r="R6" s="77">
        <f aca="true" t="shared" si="7" ref="R6:R22">I6+N6</f>
        <v>31</v>
      </c>
      <c r="S6" s="106">
        <v>3</v>
      </c>
      <c r="T6" s="78">
        <v>1</v>
      </c>
      <c r="U6" s="193">
        <f aca="true" t="shared" si="8" ref="U6:U22">R6+S6+T6</f>
        <v>35</v>
      </c>
      <c r="Y6" s="21"/>
    </row>
    <row r="7" spans="1:21" ht="15.75" customHeight="1">
      <c r="A7" s="9">
        <v>2</v>
      </c>
      <c r="B7" s="80">
        <f>HRÁČI!B26</f>
        <v>124</v>
      </c>
      <c r="C7" s="81" t="str">
        <f>HRÁČI!C26</f>
        <v>Biely</v>
      </c>
      <c r="D7" s="82" t="str">
        <f>HRÁČI!D26</f>
        <v>Peter</v>
      </c>
      <c r="E7" s="151">
        <v>13.94</v>
      </c>
      <c r="F7" s="152">
        <v>66</v>
      </c>
      <c r="G7" s="75">
        <f t="shared" si="0"/>
        <v>6.6000000000000005</v>
      </c>
      <c r="H7" s="153">
        <f t="shared" si="1"/>
        <v>20.54</v>
      </c>
      <c r="I7" s="23">
        <v>16</v>
      </c>
      <c r="J7" s="151">
        <v>2.68</v>
      </c>
      <c r="K7" s="152">
        <v>96</v>
      </c>
      <c r="L7" s="8">
        <f t="shared" si="2"/>
        <v>9.600000000000001</v>
      </c>
      <c r="M7" s="153">
        <f t="shared" si="3"/>
        <v>12.280000000000001</v>
      </c>
      <c r="N7" s="23">
        <v>14</v>
      </c>
      <c r="O7" s="154">
        <f t="shared" si="4"/>
        <v>16.62</v>
      </c>
      <c r="P7" s="76">
        <f t="shared" si="5"/>
        <v>16.200000000000003</v>
      </c>
      <c r="Q7" s="155">
        <f t="shared" si="6"/>
        <v>32.82</v>
      </c>
      <c r="R7" s="77">
        <f t="shared" si="7"/>
        <v>30</v>
      </c>
      <c r="S7" s="106">
        <v>2</v>
      </c>
      <c r="T7" s="78"/>
      <c r="U7" s="79">
        <f t="shared" si="8"/>
        <v>32</v>
      </c>
    </row>
    <row r="8" spans="1:21" ht="15.75" customHeight="1">
      <c r="A8" s="10">
        <v>3</v>
      </c>
      <c r="B8" s="80">
        <f>HRÁČI!B4</f>
        <v>102</v>
      </c>
      <c r="C8" s="81" t="str">
        <f>HRÁČI!C4</f>
        <v>Leskovský  </v>
      </c>
      <c r="D8" s="82" t="str">
        <f>HRÁČI!D4</f>
        <v>Roman</v>
      </c>
      <c r="E8" s="151">
        <v>-3.68</v>
      </c>
      <c r="F8" s="152">
        <v>80</v>
      </c>
      <c r="G8" s="75">
        <f t="shared" si="0"/>
        <v>8</v>
      </c>
      <c r="H8" s="153">
        <f t="shared" si="1"/>
        <v>4.32</v>
      </c>
      <c r="I8" s="23">
        <v>11</v>
      </c>
      <c r="J8" s="151">
        <v>5.18</v>
      </c>
      <c r="K8" s="152">
        <v>132</v>
      </c>
      <c r="L8" s="8">
        <f t="shared" si="2"/>
        <v>13.200000000000001</v>
      </c>
      <c r="M8" s="153">
        <f t="shared" si="3"/>
        <v>18.380000000000003</v>
      </c>
      <c r="N8" s="23">
        <v>15</v>
      </c>
      <c r="O8" s="154">
        <f t="shared" si="4"/>
        <v>1.4999999999999996</v>
      </c>
      <c r="P8" s="76">
        <f t="shared" si="5"/>
        <v>21.200000000000003</v>
      </c>
      <c r="Q8" s="155">
        <f t="shared" si="6"/>
        <v>22.700000000000003</v>
      </c>
      <c r="R8" s="77">
        <f t="shared" si="7"/>
        <v>26</v>
      </c>
      <c r="S8" s="106">
        <v>1</v>
      </c>
      <c r="T8" s="78">
        <v>2</v>
      </c>
      <c r="U8" s="79">
        <f t="shared" si="8"/>
        <v>29</v>
      </c>
    </row>
    <row r="9" spans="1:21" ht="15.75" customHeight="1">
      <c r="A9" s="9">
        <v>4</v>
      </c>
      <c r="B9" s="80">
        <f>HRÁČI!B17</f>
        <v>115</v>
      </c>
      <c r="C9" s="81" t="str">
        <f>HRÁČI!C17</f>
        <v>Rigo</v>
      </c>
      <c r="D9" s="82" t="str">
        <f>HRÁČI!D17</f>
        <v>Ľudovít</v>
      </c>
      <c r="E9" s="151">
        <v>5.44</v>
      </c>
      <c r="F9" s="152"/>
      <c r="G9" s="75">
        <f t="shared" si="0"/>
        <v>0</v>
      </c>
      <c r="H9" s="153">
        <f t="shared" si="1"/>
        <v>5.44</v>
      </c>
      <c r="I9" s="23">
        <v>12</v>
      </c>
      <c r="J9" s="151">
        <v>-0.32</v>
      </c>
      <c r="K9" s="152">
        <v>74</v>
      </c>
      <c r="L9" s="8">
        <f t="shared" si="2"/>
        <v>7.4</v>
      </c>
      <c r="M9" s="153">
        <f t="shared" si="3"/>
        <v>7.08</v>
      </c>
      <c r="N9" s="23">
        <v>10</v>
      </c>
      <c r="O9" s="154">
        <f t="shared" si="4"/>
        <v>5.12</v>
      </c>
      <c r="P9" s="76">
        <f t="shared" si="5"/>
        <v>7.4</v>
      </c>
      <c r="Q9" s="155">
        <f t="shared" si="6"/>
        <v>12.52</v>
      </c>
      <c r="R9" s="77">
        <f t="shared" si="7"/>
        <v>22</v>
      </c>
      <c r="S9" s="106"/>
      <c r="T9" s="78"/>
      <c r="U9" s="79">
        <f t="shared" si="8"/>
        <v>22</v>
      </c>
    </row>
    <row r="10" spans="1:21" ht="15.75" customHeight="1">
      <c r="A10" s="10">
        <v>5</v>
      </c>
      <c r="B10" s="80">
        <f>HRÁČI!B10</f>
        <v>108</v>
      </c>
      <c r="C10" s="81" t="str">
        <f>HRÁČI!C10</f>
        <v>Vavríková</v>
      </c>
      <c r="D10" s="82" t="str">
        <f>HRÁČI!D10</f>
        <v>Lucia</v>
      </c>
      <c r="E10" s="151">
        <v>0.6</v>
      </c>
      <c r="F10" s="152"/>
      <c r="G10" s="75">
        <f t="shared" si="0"/>
        <v>0</v>
      </c>
      <c r="H10" s="153">
        <f t="shared" si="1"/>
        <v>0.6</v>
      </c>
      <c r="I10" s="23">
        <v>5</v>
      </c>
      <c r="J10" s="151">
        <v>18.78</v>
      </c>
      <c r="K10" s="152">
        <v>55</v>
      </c>
      <c r="L10" s="8">
        <f t="shared" si="2"/>
        <v>5.5</v>
      </c>
      <c r="M10" s="153">
        <f t="shared" si="3"/>
        <v>24.28</v>
      </c>
      <c r="N10" s="23">
        <v>16</v>
      </c>
      <c r="O10" s="154">
        <f t="shared" si="4"/>
        <v>19.380000000000003</v>
      </c>
      <c r="P10" s="76">
        <f t="shared" si="5"/>
        <v>5.5</v>
      </c>
      <c r="Q10" s="155">
        <f t="shared" si="6"/>
        <v>24.880000000000003</v>
      </c>
      <c r="R10" s="77">
        <f t="shared" si="7"/>
        <v>21</v>
      </c>
      <c r="S10" s="106"/>
      <c r="T10" s="78"/>
      <c r="U10" s="79">
        <f t="shared" si="8"/>
        <v>21</v>
      </c>
    </row>
    <row r="11" spans="1:21" ht="15.75" customHeight="1">
      <c r="A11" s="9">
        <v>6</v>
      </c>
      <c r="B11" s="80">
        <f>HRÁČI!B32</f>
        <v>130</v>
      </c>
      <c r="C11" s="81" t="str">
        <f>HRÁČI!C32</f>
        <v>Serbin</v>
      </c>
      <c r="D11" s="82" t="str">
        <f>HRÁČI!D32</f>
        <v>Rastislav</v>
      </c>
      <c r="E11" s="151">
        <v>-5.36</v>
      </c>
      <c r="F11" s="152">
        <v>61</v>
      </c>
      <c r="G11" s="75">
        <f t="shared" si="0"/>
        <v>6.1000000000000005</v>
      </c>
      <c r="H11" s="153">
        <f t="shared" si="1"/>
        <v>0.7400000000000002</v>
      </c>
      <c r="I11" s="23">
        <v>6</v>
      </c>
      <c r="J11" s="151">
        <v>-6.54</v>
      </c>
      <c r="K11" s="152">
        <v>174</v>
      </c>
      <c r="L11" s="8">
        <f t="shared" si="2"/>
        <v>17.400000000000002</v>
      </c>
      <c r="M11" s="153">
        <f t="shared" si="3"/>
        <v>10.860000000000003</v>
      </c>
      <c r="N11" s="23">
        <v>13</v>
      </c>
      <c r="O11" s="154">
        <f t="shared" si="4"/>
        <v>-11.9</v>
      </c>
      <c r="P11" s="76">
        <f t="shared" si="5"/>
        <v>23.500000000000004</v>
      </c>
      <c r="Q11" s="155">
        <f t="shared" si="6"/>
        <v>11.600000000000003</v>
      </c>
      <c r="R11" s="77">
        <f t="shared" si="7"/>
        <v>19</v>
      </c>
      <c r="S11" s="106"/>
      <c r="T11" s="78"/>
      <c r="U11" s="79">
        <f t="shared" si="8"/>
        <v>19</v>
      </c>
    </row>
    <row r="12" spans="1:21" ht="15.75" customHeight="1">
      <c r="A12" s="10">
        <v>7</v>
      </c>
      <c r="B12" s="80">
        <f>HRÁČI!B8</f>
        <v>106</v>
      </c>
      <c r="C12" s="81" t="str">
        <f>HRÁČI!C8</f>
        <v>Bisák </v>
      </c>
      <c r="D12" s="82" t="str">
        <f>HRÁČI!D8</f>
        <v>Viliam</v>
      </c>
      <c r="E12" s="151">
        <v>31.58</v>
      </c>
      <c r="F12" s="152">
        <v>225</v>
      </c>
      <c r="G12" s="75">
        <f t="shared" si="0"/>
        <v>22.5</v>
      </c>
      <c r="H12" s="153">
        <f t="shared" si="1"/>
        <v>54.08</v>
      </c>
      <c r="I12" s="23">
        <v>17</v>
      </c>
      <c r="J12" s="151">
        <v>-25.34</v>
      </c>
      <c r="K12" s="152">
        <v>59</v>
      </c>
      <c r="L12" s="8">
        <f t="shared" si="2"/>
        <v>5.9</v>
      </c>
      <c r="M12" s="153">
        <f t="shared" si="3"/>
        <v>-19.439999999999998</v>
      </c>
      <c r="N12" s="23">
        <v>1</v>
      </c>
      <c r="O12" s="154">
        <f t="shared" si="4"/>
        <v>6.239999999999998</v>
      </c>
      <c r="P12" s="76">
        <f t="shared" si="5"/>
        <v>28.4</v>
      </c>
      <c r="Q12" s="155">
        <f t="shared" si="6"/>
        <v>34.64</v>
      </c>
      <c r="R12" s="77">
        <f t="shared" si="7"/>
        <v>18</v>
      </c>
      <c r="S12" s="106"/>
      <c r="T12" s="78">
        <v>3</v>
      </c>
      <c r="U12" s="79">
        <f t="shared" si="8"/>
        <v>21</v>
      </c>
    </row>
    <row r="13" spans="1:21" ht="15.75" customHeight="1">
      <c r="A13" s="9">
        <v>8</v>
      </c>
      <c r="B13" s="80">
        <f>HRÁČI!B18</f>
        <v>116</v>
      </c>
      <c r="C13" s="81" t="str">
        <f>HRÁČI!C18</f>
        <v>Učník</v>
      </c>
      <c r="D13" s="82" t="str">
        <f>HRÁČI!D18</f>
        <v>Stanislav</v>
      </c>
      <c r="E13" s="151">
        <v>3.86</v>
      </c>
      <c r="F13" s="152">
        <v>16</v>
      </c>
      <c r="G13" s="75">
        <f t="shared" si="0"/>
        <v>1.6</v>
      </c>
      <c r="H13" s="153">
        <f t="shared" si="1"/>
        <v>5.46</v>
      </c>
      <c r="I13" s="23">
        <v>13</v>
      </c>
      <c r="J13" s="151">
        <v>-1.5</v>
      </c>
      <c r="K13" s="152"/>
      <c r="L13" s="8">
        <f t="shared" si="2"/>
        <v>0</v>
      </c>
      <c r="M13" s="153">
        <f t="shared" si="3"/>
        <v>-1.5</v>
      </c>
      <c r="N13" s="23">
        <v>5</v>
      </c>
      <c r="O13" s="154">
        <f t="shared" si="4"/>
        <v>2.36</v>
      </c>
      <c r="P13" s="76">
        <f t="shared" si="5"/>
        <v>1.6</v>
      </c>
      <c r="Q13" s="155">
        <f t="shared" si="6"/>
        <v>3.96</v>
      </c>
      <c r="R13" s="77">
        <f t="shared" si="7"/>
        <v>18</v>
      </c>
      <c r="S13" s="106"/>
      <c r="T13" s="78"/>
      <c r="U13" s="79">
        <f t="shared" si="8"/>
        <v>18</v>
      </c>
    </row>
    <row r="14" spans="1:21" ht="15.75" customHeight="1">
      <c r="A14" s="10">
        <v>9</v>
      </c>
      <c r="B14" s="80">
        <f>HRÁČI!B30</f>
        <v>128</v>
      </c>
      <c r="C14" s="81" t="str">
        <f>HRÁČI!C30</f>
        <v>Alfoldy</v>
      </c>
      <c r="D14" s="82" t="str">
        <f>HRÁČI!D30</f>
        <v>František</v>
      </c>
      <c r="E14" s="151">
        <v>-6.34</v>
      </c>
      <c r="F14" s="152">
        <v>102</v>
      </c>
      <c r="G14" s="75">
        <f t="shared" si="0"/>
        <v>10.200000000000001</v>
      </c>
      <c r="H14" s="153">
        <f t="shared" si="1"/>
        <v>3.860000000000001</v>
      </c>
      <c r="I14" s="23">
        <v>10</v>
      </c>
      <c r="J14" s="151">
        <v>-3.36</v>
      </c>
      <c r="K14" s="152">
        <v>56</v>
      </c>
      <c r="L14" s="8">
        <f t="shared" si="2"/>
        <v>5.6000000000000005</v>
      </c>
      <c r="M14" s="153">
        <f t="shared" si="3"/>
        <v>2.2400000000000007</v>
      </c>
      <c r="N14" s="23">
        <v>7</v>
      </c>
      <c r="O14" s="154">
        <f t="shared" si="4"/>
        <v>-9.7</v>
      </c>
      <c r="P14" s="76">
        <f t="shared" si="5"/>
        <v>15.8</v>
      </c>
      <c r="Q14" s="155">
        <f t="shared" si="6"/>
        <v>6.100000000000001</v>
      </c>
      <c r="R14" s="77">
        <f t="shared" si="7"/>
        <v>17</v>
      </c>
      <c r="S14" s="106"/>
      <c r="T14" s="78"/>
      <c r="U14" s="79">
        <f t="shared" si="8"/>
        <v>17</v>
      </c>
    </row>
    <row r="15" spans="1:21" ht="15.75" customHeight="1">
      <c r="A15" s="9">
        <v>10</v>
      </c>
      <c r="B15" s="80">
        <f>HRÁČI!B28</f>
        <v>126</v>
      </c>
      <c r="C15" s="81" t="str">
        <f>HRÁČI!C28</f>
        <v>Dohnány</v>
      </c>
      <c r="D15" s="82" t="str">
        <f>HRÁČI!D28</f>
        <v>Roman</v>
      </c>
      <c r="E15" s="151">
        <v>1.5</v>
      </c>
      <c r="F15" s="152">
        <v>70</v>
      </c>
      <c r="G15" s="75">
        <f t="shared" si="0"/>
        <v>7</v>
      </c>
      <c r="H15" s="153">
        <f t="shared" si="1"/>
        <v>8.5</v>
      </c>
      <c r="I15" s="23">
        <v>15</v>
      </c>
      <c r="J15" s="151">
        <v>-13.88</v>
      </c>
      <c r="K15" s="152">
        <v>33</v>
      </c>
      <c r="L15" s="8">
        <f t="shared" si="2"/>
        <v>3.3000000000000003</v>
      </c>
      <c r="M15" s="153">
        <f t="shared" si="3"/>
        <v>-10.58</v>
      </c>
      <c r="N15" s="23">
        <v>2</v>
      </c>
      <c r="O15" s="154">
        <f t="shared" si="4"/>
        <v>-12.38</v>
      </c>
      <c r="P15" s="76">
        <f t="shared" si="5"/>
        <v>10.3</v>
      </c>
      <c r="Q15" s="155">
        <f t="shared" si="6"/>
        <v>-2.08</v>
      </c>
      <c r="R15" s="77">
        <f t="shared" si="7"/>
        <v>17</v>
      </c>
      <c r="S15" s="106"/>
      <c r="T15" s="78"/>
      <c r="U15" s="79">
        <f t="shared" si="8"/>
        <v>17</v>
      </c>
    </row>
    <row r="16" spans="1:21" ht="15.75" customHeight="1">
      <c r="A16" s="10">
        <v>11</v>
      </c>
      <c r="B16" s="80">
        <f>HRÁČI!B6</f>
        <v>104</v>
      </c>
      <c r="C16" s="81" t="str">
        <f>HRÁČI!C6</f>
        <v>Vavrík  </v>
      </c>
      <c r="D16" s="82" t="str">
        <f>HRÁČI!D6</f>
        <v>Roman</v>
      </c>
      <c r="E16" s="151">
        <v>-0.52</v>
      </c>
      <c r="F16" s="152">
        <v>16</v>
      </c>
      <c r="G16" s="75">
        <f t="shared" si="0"/>
        <v>1.6</v>
      </c>
      <c r="H16" s="153">
        <f t="shared" si="1"/>
        <v>1.08</v>
      </c>
      <c r="I16" s="23">
        <v>7</v>
      </c>
      <c r="J16" s="151">
        <v>6.5</v>
      </c>
      <c r="K16" s="152">
        <v>2</v>
      </c>
      <c r="L16" s="8">
        <f t="shared" si="2"/>
        <v>0.2</v>
      </c>
      <c r="M16" s="153">
        <f t="shared" si="3"/>
        <v>6.7</v>
      </c>
      <c r="N16" s="23">
        <v>9</v>
      </c>
      <c r="O16" s="154">
        <f t="shared" si="4"/>
        <v>5.98</v>
      </c>
      <c r="P16" s="76">
        <f t="shared" si="5"/>
        <v>1.8</v>
      </c>
      <c r="Q16" s="155">
        <f t="shared" si="6"/>
        <v>7.78</v>
      </c>
      <c r="R16" s="77">
        <f t="shared" si="7"/>
        <v>16</v>
      </c>
      <c r="S16" s="106"/>
      <c r="T16" s="78"/>
      <c r="U16" s="79">
        <f t="shared" si="8"/>
        <v>16</v>
      </c>
    </row>
    <row r="17" spans="1:21" ht="15.75" customHeight="1">
      <c r="A17" s="9">
        <v>12</v>
      </c>
      <c r="B17" s="80">
        <f>HRÁČI!B5</f>
        <v>103</v>
      </c>
      <c r="C17" s="81" t="str">
        <f>HRÁČI!C5</f>
        <v>Kazimír </v>
      </c>
      <c r="D17" s="82" t="str">
        <f>HRÁČI!D5</f>
        <v>Jozef</v>
      </c>
      <c r="E17" s="151">
        <v>0.3</v>
      </c>
      <c r="F17" s="152">
        <v>15</v>
      </c>
      <c r="G17" s="75">
        <f t="shared" si="0"/>
        <v>1.5</v>
      </c>
      <c r="H17" s="153">
        <f t="shared" si="1"/>
        <v>1.8</v>
      </c>
      <c r="I17" s="23">
        <v>8</v>
      </c>
      <c r="J17" s="151">
        <v>1.98</v>
      </c>
      <c r="K17" s="152">
        <v>38</v>
      </c>
      <c r="L17" s="8">
        <f t="shared" si="2"/>
        <v>3.8000000000000003</v>
      </c>
      <c r="M17" s="153">
        <f t="shared" si="3"/>
        <v>5.78</v>
      </c>
      <c r="N17" s="23">
        <v>8</v>
      </c>
      <c r="O17" s="154">
        <f t="shared" si="4"/>
        <v>2.28</v>
      </c>
      <c r="P17" s="76">
        <f t="shared" si="5"/>
        <v>5.300000000000001</v>
      </c>
      <c r="Q17" s="155">
        <f t="shared" si="6"/>
        <v>7.58</v>
      </c>
      <c r="R17" s="77">
        <f t="shared" si="7"/>
        <v>16</v>
      </c>
      <c r="S17" s="106"/>
      <c r="T17" s="78"/>
      <c r="U17" s="79">
        <f t="shared" si="8"/>
        <v>16</v>
      </c>
    </row>
    <row r="18" spans="1:21" ht="15.75" customHeight="1">
      <c r="A18" s="10">
        <v>13</v>
      </c>
      <c r="B18" s="80">
        <f>HRÁČI!B29</f>
        <v>127</v>
      </c>
      <c r="C18" s="81" t="str">
        <f>HRÁČI!C29</f>
        <v>Gavula</v>
      </c>
      <c r="D18" s="82" t="str">
        <f>HRÁČI!D29</f>
        <v>Gabriel</v>
      </c>
      <c r="E18" s="151">
        <v>-0.04</v>
      </c>
      <c r="F18" s="152">
        <v>35</v>
      </c>
      <c r="G18" s="75">
        <f t="shared" si="0"/>
        <v>3.5</v>
      </c>
      <c r="H18" s="153">
        <f t="shared" si="1"/>
        <v>3.46</v>
      </c>
      <c r="I18" s="23">
        <v>9</v>
      </c>
      <c r="J18" s="151">
        <v>-8.48</v>
      </c>
      <c r="K18" s="152">
        <v>48</v>
      </c>
      <c r="L18" s="8">
        <f t="shared" si="2"/>
        <v>4.800000000000001</v>
      </c>
      <c r="M18" s="153">
        <f t="shared" si="3"/>
        <v>-3.6799999999999997</v>
      </c>
      <c r="N18" s="23">
        <v>4</v>
      </c>
      <c r="O18" s="154">
        <f t="shared" si="4"/>
        <v>-8.52</v>
      </c>
      <c r="P18" s="76">
        <f t="shared" si="5"/>
        <v>8.3</v>
      </c>
      <c r="Q18" s="155">
        <f t="shared" si="6"/>
        <v>-0.21999999999999975</v>
      </c>
      <c r="R18" s="77">
        <f t="shared" si="7"/>
        <v>13</v>
      </c>
      <c r="S18" s="106"/>
      <c r="T18" s="78"/>
      <c r="U18" s="79">
        <f t="shared" si="8"/>
        <v>13</v>
      </c>
    </row>
    <row r="19" spans="1:21" ht="15.75" customHeight="1">
      <c r="A19" s="9">
        <v>14</v>
      </c>
      <c r="B19" s="80">
        <f>HRÁČI!B11</f>
        <v>109</v>
      </c>
      <c r="C19" s="81" t="str">
        <f>HRÁČI!C11</f>
        <v>Andraščíková  </v>
      </c>
      <c r="D19" s="82" t="str">
        <f>HRÁČI!D11</f>
        <v>Beáta</v>
      </c>
      <c r="E19" s="151">
        <v>-13.9</v>
      </c>
      <c r="F19" s="152">
        <v>44</v>
      </c>
      <c r="G19" s="75">
        <f t="shared" si="0"/>
        <v>4.4</v>
      </c>
      <c r="H19" s="153">
        <f t="shared" si="1"/>
        <v>-9.5</v>
      </c>
      <c r="I19" s="23">
        <v>2</v>
      </c>
      <c r="J19" s="151">
        <v>3.6</v>
      </c>
      <c r="K19" s="152">
        <v>51</v>
      </c>
      <c r="L19" s="8">
        <f t="shared" si="2"/>
        <v>5.1000000000000005</v>
      </c>
      <c r="M19" s="153">
        <f t="shared" si="3"/>
        <v>8.700000000000001</v>
      </c>
      <c r="N19" s="23">
        <v>11</v>
      </c>
      <c r="O19" s="154">
        <f t="shared" si="4"/>
        <v>-10.3</v>
      </c>
      <c r="P19" s="76">
        <f t="shared" si="5"/>
        <v>9.5</v>
      </c>
      <c r="Q19" s="155">
        <f t="shared" si="6"/>
        <v>-0.7999999999999989</v>
      </c>
      <c r="R19" s="77">
        <f t="shared" si="7"/>
        <v>13</v>
      </c>
      <c r="S19" s="106"/>
      <c r="T19" s="78"/>
      <c r="U19" s="79">
        <f t="shared" si="8"/>
        <v>13</v>
      </c>
    </row>
    <row r="20" spans="1:21" ht="15.75" customHeight="1">
      <c r="A20" s="10">
        <v>15</v>
      </c>
      <c r="B20" s="80">
        <f>HRÁČI!B9</f>
        <v>107</v>
      </c>
      <c r="C20" s="81" t="str">
        <f>HRÁČI!C9</f>
        <v>Hegyi </v>
      </c>
      <c r="D20" s="82" t="str">
        <f>HRÁČI!D9</f>
        <v>Juraj</v>
      </c>
      <c r="E20" s="151">
        <v>-27.44</v>
      </c>
      <c r="F20" s="152">
        <v>159</v>
      </c>
      <c r="G20" s="75">
        <f t="shared" si="0"/>
        <v>15.9</v>
      </c>
      <c r="H20" s="153">
        <f t="shared" si="1"/>
        <v>-11.540000000000001</v>
      </c>
      <c r="I20" s="23">
        <v>1</v>
      </c>
      <c r="J20" s="151">
        <v>2.36</v>
      </c>
      <c r="K20" s="152">
        <v>75</v>
      </c>
      <c r="L20" s="8">
        <f t="shared" si="2"/>
        <v>7.5</v>
      </c>
      <c r="M20" s="153">
        <f t="shared" si="3"/>
        <v>9.86</v>
      </c>
      <c r="N20" s="23">
        <v>12</v>
      </c>
      <c r="O20" s="154">
        <f t="shared" si="4"/>
        <v>-25.080000000000002</v>
      </c>
      <c r="P20" s="76">
        <f t="shared" si="5"/>
        <v>23.4</v>
      </c>
      <c r="Q20" s="155">
        <f t="shared" si="6"/>
        <v>-1.6800000000000015</v>
      </c>
      <c r="R20" s="77">
        <f t="shared" si="7"/>
        <v>13</v>
      </c>
      <c r="S20" s="106"/>
      <c r="T20" s="78"/>
      <c r="U20" s="79">
        <f t="shared" si="8"/>
        <v>13</v>
      </c>
    </row>
    <row r="21" spans="1:21" ht="15.75" customHeight="1">
      <c r="A21" s="9">
        <v>16</v>
      </c>
      <c r="B21" s="80">
        <f>HRÁČI!B15</f>
        <v>113</v>
      </c>
      <c r="C21" s="81" t="str">
        <f>HRÁČI!C15</f>
        <v>Danics</v>
      </c>
      <c r="D21" s="82" t="str">
        <f>HRÁČI!D15</f>
        <v>Erich</v>
      </c>
      <c r="E21" s="151">
        <v>-4.14</v>
      </c>
      <c r="F21" s="152">
        <v>16</v>
      </c>
      <c r="G21" s="75">
        <f t="shared" si="0"/>
        <v>1.6</v>
      </c>
      <c r="H21" s="153">
        <f t="shared" si="1"/>
        <v>-2.5399999999999996</v>
      </c>
      <c r="I21" s="23">
        <v>3</v>
      </c>
      <c r="J21" s="151">
        <v>-5.96</v>
      </c>
      <c r="K21" s="152">
        <v>62</v>
      </c>
      <c r="L21" s="8">
        <f t="shared" si="2"/>
        <v>6.2</v>
      </c>
      <c r="M21" s="153">
        <f t="shared" si="3"/>
        <v>0.2400000000000002</v>
      </c>
      <c r="N21" s="23">
        <v>6</v>
      </c>
      <c r="O21" s="154">
        <f t="shared" si="4"/>
        <v>-10.1</v>
      </c>
      <c r="P21" s="76">
        <f t="shared" si="5"/>
        <v>7.800000000000001</v>
      </c>
      <c r="Q21" s="155">
        <f t="shared" si="6"/>
        <v>-2.2999999999999994</v>
      </c>
      <c r="R21" s="77">
        <f t="shared" si="7"/>
        <v>9</v>
      </c>
      <c r="S21" s="106"/>
      <c r="T21" s="78"/>
      <c r="U21" s="79">
        <f t="shared" si="8"/>
        <v>9</v>
      </c>
    </row>
    <row r="22" spans="1:21" ht="15.75" customHeight="1">
      <c r="A22" s="10">
        <v>17</v>
      </c>
      <c r="B22" s="80">
        <f>HRÁČI!B25</f>
        <v>123</v>
      </c>
      <c r="C22" s="81" t="str">
        <f>HRÁČI!C25</f>
        <v>Jamečný</v>
      </c>
      <c r="D22" s="82" t="str">
        <f>HRÁČI!D25</f>
        <v>Milan</v>
      </c>
      <c r="E22" s="151">
        <v>-1.94</v>
      </c>
      <c r="F22" s="152">
        <v>24</v>
      </c>
      <c r="G22" s="75">
        <f t="shared" si="0"/>
        <v>2.4000000000000004</v>
      </c>
      <c r="H22" s="153">
        <f t="shared" si="1"/>
        <v>0.4600000000000004</v>
      </c>
      <c r="I22" s="23">
        <v>4</v>
      </c>
      <c r="J22" s="151">
        <v>-12.24</v>
      </c>
      <c r="K22" s="152">
        <v>58</v>
      </c>
      <c r="L22" s="8">
        <f t="shared" si="2"/>
        <v>5.800000000000001</v>
      </c>
      <c r="M22" s="153">
        <f t="shared" si="3"/>
        <v>-6.4399999999999995</v>
      </c>
      <c r="N22" s="23">
        <v>3</v>
      </c>
      <c r="O22" s="154">
        <f t="shared" si="4"/>
        <v>-14.18</v>
      </c>
      <c r="P22" s="76">
        <f t="shared" si="5"/>
        <v>8.200000000000001</v>
      </c>
      <c r="Q22" s="155">
        <f t="shared" si="6"/>
        <v>-5.979999999999999</v>
      </c>
      <c r="R22" s="77">
        <f t="shared" si="7"/>
        <v>7</v>
      </c>
      <c r="S22" s="106"/>
      <c r="T22" s="78"/>
      <c r="U22" s="79">
        <f t="shared" si="8"/>
        <v>7</v>
      </c>
    </row>
    <row r="23" spans="1:21" ht="15.75" customHeight="1">
      <c r="A23" s="1"/>
      <c r="E23" s="139"/>
      <c r="F23" s="7"/>
      <c r="G23" s="7"/>
      <c r="H23" s="7"/>
      <c r="I23" s="7"/>
      <c r="J23" s="139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5.75" customHeight="1">
      <c r="A24" s="1"/>
      <c r="B24" s="2"/>
      <c r="C24" s="1"/>
      <c r="D24" s="1"/>
      <c r="E24" s="1"/>
      <c r="F24" s="1"/>
      <c r="G24" s="1"/>
      <c r="H24" s="1"/>
      <c r="I24" s="2"/>
      <c r="J24" s="1"/>
      <c r="K24" s="1"/>
      <c r="L24" s="1"/>
      <c r="M24" s="1"/>
      <c r="N24" s="2"/>
      <c r="O24" s="1"/>
      <c r="P24" s="1"/>
      <c r="Q24" s="1"/>
      <c r="R24" s="1"/>
      <c r="S24" s="1"/>
      <c r="T24" s="1"/>
      <c r="U24" s="1"/>
    </row>
    <row r="25" spans="1:21" ht="15.75" customHeight="1">
      <c r="A25" s="142" t="s">
        <v>53</v>
      </c>
      <c r="B25" s="217" t="s">
        <v>78</v>
      </c>
      <c r="C25" s="218"/>
      <c r="D25" s="218"/>
      <c r="E25" s="218"/>
      <c r="F25" s="218"/>
      <c r="H25" s="219" t="s">
        <v>182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1"/>
    </row>
    <row r="26" spans="1:20" ht="15.75" customHeight="1">
      <c r="A26" s="143" t="s">
        <v>183</v>
      </c>
      <c r="B26" s="144" t="s">
        <v>275</v>
      </c>
      <c r="C26" s="144"/>
      <c r="D26" s="144"/>
      <c r="E26" s="144"/>
      <c r="F26" s="144"/>
      <c r="H26" s="145" t="s">
        <v>33</v>
      </c>
      <c r="I26" s="204" t="s">
        <v>60</v>
      </c>
      <c r="J26" s="204"/>
      <c r="K26" s="205" t="s">
        <v>54</v>
      </c>
      <c r="L26" s="206"/>
      <c r="M26" s="206"/>
      <c r="N26" s="206"/>
      <c r="O26" s="206"/>
      <c r="P26" s="206"/>
      <c r="Q26" s="206"/>
      <c r="R26" s="206"/>
      <c r="S26" s="206"/>
      <c r="T26" s="206"/>
    </row>
    <row r="27" spans="1:21" ht="15.75" customHeight="1">
      <c r="A27" s="146" t="s">
        <v>184</v>
      </c>
      <c r="B27" s="147" t="s">
        <v>276</v>
      </c>
      <c r="C27" s="147"/>
      <c r="D27" s="147"/>
      <c r="E27" s="147"/>
      <c r="F27" s="147"/>
      <c r="H27" s="148">
        <v>65</v>
      </c>
      <c r="I27" s="207" t="s">
        <v>280</v>
      </c>
      <c r="J27" s="207"/>
      <c r="K27" s="140" t="s">
        <v>281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50"/>
    </row>
    <row r="28" spans="1:21" ht="15.75" customHeight="1">
      <c r="A28" s="143" t="s">
        <v>185</v>
      </c>
      <c r="B28" s="144" t="s">
        <v>277</v>
      </c>
      <c r="C28" s="144"/>
      <c r="D28" s="144"/>
      <c r="E28" s="144"/>
      <c r="F28" s="144"/>
      <c r="H28" s="149">
        <v>130</v>
      </c>
      <c r="I28" s="208" t="s">
        <v>262</v>
      </c>
      <c r="J28" s="208"/>
      <c r="K28" s="138" t="s">
        <v>282</v>
      </c>
      <c r="L28" s="138"/>
      <c r="M28" s="138"/>
      <c r="N28" s="138"/>
      <c r="O28" s="138"/>
      <c r="P28" s="138"/>
      <c r="Q28" s="138"/>
      <c r="R28" s="138"/>
      <c r="S28" s="138"/>
      <c r="T28" s="138"/>
      <c r="U28" s="150"/>
    </row>
    <row r="29" spans="1:21" ht="15.75" customHeight="1">
      <c r="A29" s="146" t="s">
        <v>186</v>
      </c>
      <c r="B29" s="147" t="s">
        <v>278</v>
      </c>
      <c r="C29" s="147"/>
      <c r="D29" s="147"/>
      <c r="E29" s="147"/>
      <c r="F29" s="147"/>
      <c r="H29" s="148">
        <v>116</v>
      </c>
      <c r="I29" s="207" t="s">
        <v>80</v>
      </c>
      <c r="J29" s="207"/>
      <c r="K29" s="140" t="s">
        <v>284</v>
      </c>
      <c r="L29" s="140"/>
      <c r="M29" s="140"/>
      <c r="N29" s="140"/>
      <c r="O29" s="140"/>
      <c r="P29" s="140"/>
      <c r="Q29" s="140"/>
      <c r="R29" s="140"/>
      <c r="S29" s="140"/>
      <c r="T29" s="140"/>
      <c r="U29" s="150"/>
    </row>
    <row r="30" spans="1:21" ht="15.75" customHeight="1">
      <c r="A30" s="143" t="s">
        <v>187</v>
      </c>
      <c r="B30" s="144" t="s">
        <v>279</v>
      </c>
      <c r="C30" s="144"/>
      <c r="D30" s="144"/>
      <c r="E30" s="144"/>
      <c r="F30" s="144"/>
      <c r="H30" s="149">
        <v>128</v>
      </c>
      <c r="I30" s="208" t="s">
        <v>231</v>
      </c>
      <c r="J30" s="208"/>
      <c r="K30" s="138" t="s">
        <v>288</v>
      </c>
      <c r="L30" s="138"/>
      <c r="M30" s="138"/>
      <c r="N30" s="138"/>
      <c r="O30" s="138"/>
      <c r="P30" s="138"/>
      <c r="Q30" s="138"/>
      <c r="R30" s="138"/>
      <c r="S30" s="138"/>
      <c r="T30" s="138"/>
      <c r="U30" s="150"/>
    </row>
    <row r="31" spans="1:21" ht="15.75" customHeight="1">
      <c r="A31" s="146" t="s">
        <v>188</v>
      </c>
      <c r="B31" s="147"/>
      <c r="C31" s="147"/>
      <c r="D31" s="147"/>
      <c r="E31" s="147"/>
      <c r="F31" s="147"/>
      <c r="H31" s="148"/>
      <c r="I31" s="207"/>
      <c r="J31" s="207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50"/>
    </row>
    <row r="32" spans="8:21" ht="15.75" customHeight="1">
      <c r="H32" s="149"/>
      <c r="I32" s="208"/>
      <c r="J32" s="20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50"/>
    </row>
    <row r="33" spans="1:21" ht="15.75" customHeight="1">
      <c r="A33" s="142" t="s">
        <v>53</v>
      </c>
      <c r="B33" s="221" t="s">
        <v>79</v>
      </c>
      <c r="C33" s="222"/>
      <c r="D33" s="222"/>
      <c r="E33" s="222"/>
      <c r="F33" s="223"/>
      <c r="H33" s="148"/>
      <c r="I33" s="207"/>
      <c r="J33" s="207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50"/>
    </row>
    <row r="34" spans="1:21" ht="15.75" customHeight="1">
      <c r="A34" s="143" t="s">
        <v>183</v>
      </c>
      <c r="B34" s="144" t="s">
        <v>283</v>
      </c>
      <c r="C34" s="144"/>
      <c r="D34" s="144"/>
      <c r="E34" s="144"/>
      <c r="F34" s="144"/>
      <c r="H34" s="149"/>
      <c r="I34" s="208"/>
      <c r="J34" s="20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50"/>
    </row>
    <row r="35" spans="1:21" ht="15.75" customHeight="1">
      <c r="A35" s="146" t="s">
        <v>184</v>
      </c>
      <c r="B35" s="147" t="s">
        <v>285</v>
      </c>
      <c r="C35" s="147"/>
      <c r="D35" s="147"/>
      <c r="E35" s="147"/>
      <c r="F35" s="147"/>
      <c r="H35" s="148"/>
      <c r="I35" s="207"/>
      <c r="J35" s="20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50"/>
    </row>
    <row r="36" spans="1:21" ht="15">
      <c r="A36" s="143" t="s">
        <v>185</v>
      </c>
      <c r="B36" s="144" t="s">
        <v>286</v>
      </c>
      <c r="C36" s="144"/>
      <c r="D36" s="144"/>
      <c r="E36" s="144"/>
      <c r="F36" s="144"/>
      <c r="H36" s="149"/>
      <c r="I36" s="208"/>
      <c r="J36" s="20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50"/>
    </row>
    <row r="37" spans="1:22" ht="15">
      <c r="A37" s="146" t="s">
        <v>186</v>
      </c>
      <c r="B37" s="147" t="s">
        <v>287</v>
      </c>
      <c r="C37" s="147"/>
      <c r="D37" s="147"/>
      <c r="E37" s="147"/>
      <c r="F37" s="147"/>
      <c r="H37" s="148"/>
      <c r="I37" s="207"/>
      <c r="J37" s="207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50"/>
      <c r="V37" s="1"/>
    </row>
    <row r="38" spans="1:22" ht="15">
      <c r="A38" s="143" t="s">
        <v>187</v>
      </c>
      <c r="B38" s="144" t="s">
        <v>289</v>
      </c>
      <c r="C38" s="144"/>
      <c r="D38" s="144"/>
      <c r="E38" s="144"/>
      <c r="F38" s="144"/>
      <c r="G38" s="1"/>
      <c r="H38" s="149"/>
      <c r="I38" s="208"/>
      <c r="J38" s="20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50"/>
      <c r="V38" s="1"/>
    </row>
    <row r="39" spans="1:21" ht="15">
      <c r="A39" s="146" t="s">
        <v>188</v>
      </c>
      <c r="B39" s="147"/>
      <c r="C39" s="147"/>
      <c r="D39" s="147"/>
      <c r="E39" s="147"/>
      <c r="F39" s="147"/>
      <c r="H39" s="148"/>
      <c r="I39" s="207"/>
      <c r="J39" s="207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50"/>
    </row>
    <row r="40" spans="1:21" ht="12.75">
      <c r="A40" s="1"/>
      <c r="B40" s="2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</sheetData>
  <sheetProtection/>
  <mergeCells count="22">
    <mergeCell ref="E2:U2"/>
    <mergeCell ref="O4:R4"/>
    <mergeCell ref="I26:J26"/>
    <mergeCell ref="K26:T26"/>
    <mergeCell ref="I27:J27"/>
    <mergeCell ref="F4:I4"/>
    <mergeCell ref="K4:N4"/>
    <mergeCell ref="H25:T25"/>
    <mergeCell ref="B25:F25"/>
    <mergeCell ref="I28:J28"/>
    <mergeCell ref="I29:J29"/>
    <mergeCell ref="B33:F33"/>
    <mergeCell ref="I37:J37"/>
    <mergeCell ref="I30:J30"/>
    <mergeCell ref="I31:J31"/>
    <mergeCell ref="I38:J38"/>
    <mergeCell ref="I32:J32"/>
    <mergeCell ref="I33:J33"/>
    <mergeCell ref="I39:J39"/>
    <mergeCell ref="I36:J36"/>
    <mergeCell ref="I34:J34"/>
    <mergeCell ref="I35:J35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10"/>
  <dimension ref="A1:Y53"/>
  <sheetViews>
    <sheetView showGridLines="0" zoomScale="85" zoomScaleNormal="85" zoomScalePageLayoutView="0" workbookViewId="0" topLeftCell="A16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299</v>
      </c>
      <c r="D4" s="22" t="s">
        <v>17</v>
      </c>
      <c r="E4" s="141">
        <f>SUM(E6:E35)</f>
        <v>3.552713678800501E-15</v>
      </c>
      <c r="F4" s="224" t="s">
        <v>172</v>
      </c>
      <c r="G4" s="225"/>
      <c r="H4" s="225"/>
      <c r="I4" s="226"/>
      <c r="J4" s="141">
        <f>SUM(J6:J35)</f>
        <v>-2.9976021664879227E-15</v>
      </c>
      <c r="K4" s="227" t="s">
        <v>173</v>
      </c>
      <c r="L4" s="225"/>
      <c r="M4" s="225"/>
      <c r="N4" s="226"/>
      <c r="O4" s="212" t="s">
        <v>29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3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15.1</v>
      </c>
      <c r="F6" s="152">
        <v>20</v>
      </c>
      <c r="G6" s="75">
        <f aca="true" t="shared" si="0" ref="G6:G35">F6*0.1</f>
        <v>2</v>
      </c>
      <c r="H6" s="153">
        <f aca="true" t="shared" si="1" ref="H6:H35">E6+G6</f>
        <v>17.1</v>
      </c>
      <c r="I6" s="23">
        <v>13</v>
      </c>
      <c r="J6" s="151">
        <v>2.56</v>
      </c>
      <c r="K6" s="152">
        <v>98</v>
      </c>
      <c r="L6" s="8">
        <f aca="true" t="shared" si="2" ref="L6:L35">K6*0.1</f>
        <v>9.8</v>
      </c>
      <c r="M6" s="153">
        <f aca="true" t="shared" si="3" ref="M6:M35">J6+L6</f>
        <v>12.360000000000001</v>
      </c>
      <c r="N6" s="23">
        <v>11</v>
      </c>
      <c r="O6" s="154">
        <f aca="true" t="shared" si="4" ref="O6:O35">E6+J6</f>
        <v>17.66</v>
      </c>
      <c r="P6" s="76">
        <f aca="true" t="shared" si="5" ref="P6:P35">G6+L6</f>
        <v>11.8</v>
      </c>
      <c r="Q6" s="155">
        <f aca="true" t="shared" si="6" ref="Q6:Q35">H6+M6</f>
        <v>29.46</v>
      </c>
      <c r="R6" s="77">
        <f aca="true" t="shared" si="7" ref="R6:R35">I6+N6</f>
        <v>24</v>
      </c>
      <c r="S6" s="106">
        <v>1</v>
      </c>
      <c r="T6" s="78"/>
      <c r="U6" s="79">
        <f>R6+S6+T6</f>
        <v>25</v>
      </c>
      <c r="Y6" s="21"/>
    </row>
    <row r="7" spans="1:21" ht="15.75" customHeight="1">
      <c r="A7" s="9">
        <v>13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1.4</v>
      </c>
      <c r="F7" s="152">
        <v>35</v>
      </c>
      <c r="G7" s="75">
        <f t="shared" si="0"/>
        <v>3.5</v>
      </c>
      <c r="H7" s="153">
        <f t="shared" si="1"/>
        <v>4.9</v>
      </c>
      <c r="I7" s="23">
        <v>9</v>
      </c>
      <c r="J7" s="151">
        <v>-20.44</v>
      </c>
      <c r="K7" s="152">
        <v>18</v>
      </c>
      <c r="L7" s="8">
        <f t="shared" si="2"/>
        <v>1.8</v>
      </c>
      <c r="M7" s="153">
        <f t="shared" si="3"/>
        <v>-18.64</v>
      </c>
      <c r="N7" s="23">
        <v>2</v>
      </c>
      <c r="O7" s="154">
        <f t="shared" si="4"/>
        <v>-19.040000000000003</v>
      </c>
      <c r="P7" s="76">
        <f t="shared" si="5"/>
        <v>5.3</v>
      </c>
      <c r="Q7" s="155">
        <f t="shared" si="6"/>
        <v>-13.74</v>
      </c>
      <c r="R7" s="77">
        <f t="shared" si="7"/>
        <v>11</v>
      </c>
      <c r="S7" s="106"/>
      <c r="T7" s="78"/>
      <c r="U7" s="79">
        <f>R7+S7+T7</f>
        <v>11</v>
      </c>
    </row>
    <row r="8" spans="1:21" ht="15.75" customHeight="1">
      <c r="A8" s="10">
        <v>10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-4.2</v>
      </c>
      <c r="F8" s="152">
        <v>40</v>
      </c>
      <c r="G8" s="75">
        <f t="shared" si="0"/>
        <v>4</v>
      </c>
      <c r="H8" s="153">
        <f t="shared" si="1"/>
        <v>-0.20000000000000018</v>
      </c>
      <c r="I8" s="23">
        <v>5</v>
      </c>
      <c r="J8" s="151">
        <v>-10.82</v>
      </c>
      <c r="K8" s="152">
        <v>166</v>
      </c>
      <c r="L8" s="8">
        <f t="shared" si="2"/>
        <v>16.6</v>
      </c>
      <c r="M8" s="153">
        <f t="shared" si="3"/>
        <v>5.780000000000001</v>
      </c>
      <c r="N8" s="23">
        <v>9</v>
      </c>
      <c r="O8" s="154">
        <f t="shared" si="4"/>
        <v>-15.02</v>
      </c>
      <c r="P8" s="76">
        <f t="shared" si="5"/>
        <v>20.6</v>
      </c>
      <c r="Q8" s="155">
        <f t="shared" si="6"/>
        <v>5.580000000000001</v>
      </c>
      <c r="R8" s="77">
        <f t="shared" si="7"/>
        <v>14</v>
      </c>
      <c r="S8" s="106"/>
      <c r="T8" s="78"/>
      <c r="U8" s="79">
        <f>R8+S8+T8</f>
        <v>14</v>
      </c>
    </row>
    <row r="9" spans="1:21" ht="15.75" customHeight="1">
      <c r="A9" s="9">
        <v>6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-3.56</v>
      </c>
      <c r="F9" s="152"/>
      <c r="G9" s="75">
        <f t="shared" si="0"/>
        <v>0</v>
      </c>
      <c r="H9" s="153">
        <f t="shared" si="1"/>
        <v>-3.56</v>
      </c>
      <c r="I9" s="23">
        <v>4</v>
      </c>
      <c r="J9" s="151">
        <v>36.32</v>
      </c>
      <c r="K9" s="152">
        <v>50</v>
      </c>
      <c r="L9" s="8">
        <f t="shared" si="2"/>
        <v>5</v>
      </c>
      <c r="M9" s="153">
        <f t="shared" si="3"/>
        <v>41.32</v>
      </c>
      <c r="N9" s="23">
        <v>16</v>
      </c>
      <c r="O9" s="154">
        <f t="shared" si="4"/>
        <v>32.76</v>
      </c>
      <c r="P9" s="76">
        <f t="shared" si="5"/>
        <v>5</v>
      </c>
      <c r="Q9" s="155">
        <f t="shared" si="6"/>
        <v>37.76</v>
      </c>
      <c r="R9" s="77">
        <f t="shared" si="7"/>
        <v>20</v>
      </c>
      <c r="S9" s="106"/>
      <c r="T9" s="78"/>
      <c r="U9" s="79">
        <f>R9+S9+T9</f>
        <v>20</v>
      </c>
    </row>
    <row r="10" spans="1:21" ht="15.75" customHeight="1">
      <c r="A10" s="10">
        <v>17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8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14.2</v>
      </c>
      <c r="F11" s="152">
        <v>34</v>
      </c>
      <c r="G11" s="75">
        <f t="shared" si="0"/>
        <v>3.4000000000000004</v>
      </c>
      <c r="H11" s="153">
        <f t="shared" si="1"/>
        <v>17.6</v>
      </c>
      <c r="I11" s="23">
        <v>14</v>
      </c>
      <c r="J11" s="151">
        <v>-7.68</v>
      </c>
      <c r="K11" s="152">
        <v>80</v>
      </c>
      <c r="L11" s="8">
        <f t="shared" si="2"/>
        <v>8</v>
      </c>
      <c r="M11" s="153">
        <f t="shared" si="3"/>
        <v>0.3200000000000003</v>
      </c>
      <c r="N11" s="23">
        <v>6</v>
      </c>
      <c r="O11" s="154">
        <f t="shared" si="4"/>
        <v>6.52</v>
      </c>
      <c r="P11" s="76">
        <f t="shared" si="5"/>
        <v>11.4</v>
      </c>
      <c r="Q11" s="155">
        <f t="shared" si="6"/>
        <v>17.92</v>
      </c>
      <c r="R11" s="77">
        <f t="shared" si="7"/>
        <v>20</v>
      </c>
      <c r="S11" s="106"/>
      <c r="T11" s="78"/>
      <c r="U11" s="79">
        <f>R11+S11+T11</f>
        <v>20</v>
      </c>
    </row>
    <row r="12" spans="1:21" ht="15.75" customHeight="1">
      <c r="A12" s="10">
        <v>18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/>
      <c r="F12" s="152"/>
      <c r="G12" s="75">
        <f t="shared" si="0"/>
        <v>0</v>
      </c>
      <c r="H12" s="153">
        <f t="shared" si="1"/>
        <v>0</v>
      </c>
      <c r="I12" s="23"/>
      <c r="J12" s="151"/>
      <c r="K12" s="152"/>
      <c r="L12" s="8">
        <f t="shared" si="2"/>
        <v>0</v>
      </c>
      <c r="M12" s="153">
        <f t="shared" si="3"/>
        <v>0</v>
      </c>
      <c r="N12" s="23"/>
      <c r="O12" s="154">
        <f t="shared" si="4"/>
        <v>0</v>
      </c>
      <c r="P12" s="76">
        <f t="shared" si="5"/>
        <v>0</v>
      </c>
      <c r="Q12" s="155">
        <f t="shared" si="6"/>
        <v>0</v>
      </c>
      <c r="R12" s="77">
        <f t="shared" si="7"/>
        <v>0</v>
      </c>
      <c r="S12" s="106"/>
      <c r="T12" s="78"/>
      <c r="U12" s="156" t="s">
        <v>189</v>
      </c>
    </row>
    <row r="13" spans="1:21" ht="15.75" customHeight="1">
      <c r="A13" s="9">
        <v>4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8.22</v>
      </c>
      <c r="F13" s="152">
        <v>44</v>
      </c>
      <c r="G13" s="75">
        <f t="shared" si="0"/>
        <v>4.4</v>
      </c>
      <c r="H13" s="153">
        <f t="shared" si="1"/>
        <v>12.620000000000001</v>
      </c>
      <c r="I13" s="23">
        <v>12</v>
      </c>
      <c r="J13" s="151">
        <v>9.74</v>
      </c>
      <c r="K13" s="152">
        <v>60</v>
      </c>
      <c r="L13" s="8">
        <f t="shared" si="2"/>
        <v>6</v>
      </c>
      <c r="M13" s="153">
        <f t="shared" si="3"/>
        <v>15.74</v>
      </c>
      <c r="N13" s="23">
        <v>12</v>
      </c>
      <c r="O13" s="154">
        <f t="shared" si="4"/>
        <v>17.96</v>
      </c>
      <c r="P13" s="76">
        <f t="shared" si="5"/>
        <v>10.4</v>
      </c>
      <c r="Q13" s="155">
        <f t="shared" si="6"/>
        <v>28.36</v>
      </c>
      <c r="R13" s="77">
        <f t="shared" si="7"/>
        <v>24</v>
      </c>
      <c r="S13" s="106"/>
      <c r="T13" s="78"/>
      <c r="U13" s="79">
        <f>R13+S13+T13</f>
        <v>24</v>
      </c>
    </row>
    <row r="14" spans="1:21" ht="15.75" customHeight="1">
      <c r="A14" s="10">
        <v>19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/>
      <c r="F14" s="152"/>
      <c r="G14" s="75">
        <f t="shared" si="0"/>
        <v>0</v>
      </c>
      <c r="H14" s="153">
        <f t="shared" si="1"/>
        <v>0</v>
      </c>
      <c r="I14" s="23"/>
      <c r="J14" s="151"/>
      <c r="K14" s="152"/>
      <c r="L14" s="8">
        <f t="shared" si="2"/>
        <v>0</v>
      </c>
      <c r="M14" s="153">
        <f t="shared" si="3"/>
        <v>0</v>
      </c>
      <c r="N14" s="23"/>
      <c r="O14" s="154">
        <f t="shared" si="4"/>
        <v>0</v>
      </c>
      <c r="P14" s="76">
        <f t="shared" si="5"/>
        <v>0</v>
      </c>
      <c r="Q14" s="155">
        <f t="shared" si="6"/>
        <v>0</v>
      </c>
      <c r="R14" s="77">
        <f t="shared" si="7"/>
        <v>0</v>
      </c>
      <c r="S14" s="106"/>
      <c r="T14" s="78"/>
      <c r="U14" s="156" t="s">
        <v>189</v>
      </c>
    </row>
    <row r="15" spans="1:21" ht="15.75" customHeight="1">
      <c r="A15" s="9">
        <v>20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21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22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23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24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15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-13</v>
      </c>
      <c r="F20" s="152">
        <v>30</v>
      </c>
      <c r="G20" s="75">
        <f t="shared" si="0"/>
        <v>3</v>
      </c>
      <c r="H20" s="153">
        <f t="shared" si="1"/>
        <v>-10</v>
      </c>
      <c r="I20" s="23">
        <v>2</v>
      </c>
      <c r="J20" s="151">
        <v>-10.48</v>
      </c>
      <c r="K20" s="152">
        <v>50</v>
      </c>
      <c r="L20" s="8">
        <f t="shared" si="2"/>
        <v>5</v>
      </c>
      <c r="M20" s="153">
        <f t="shared" si="3"/>
        <v>-5.48</v>
      </c>
      <c r="N20" s="23">
        <v>3</v>
      </c>
      <c r="O20" s="154">
        <f t="shared" si="4"/>
        <v>-23.48</v>
      </c>
      <c r="P20" s="76">
        <f t="shared" si="5"/>
        <v>8</v>
      </c>
      <c r="Q20" s="155">
        <f t="shared" si="6"/>
        <v>-15.48</v>
      </c>
      <c r="R20" s="77">
        <f t="shared" si="7"/>
        <v>5</v>
      </c>
      <c r="S20" s="106"/>
      <c r="T20" s="78"/>
      <c r="U20" s="79">
        <f>R20+S20+T20</f>
        <v>5</v>
      </c>
    </row>
    <row r="21" spans="1:21" ht="15.75" customHeight="1">
      <c r="A21" s="9">
        <v>1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14.46</v>
      </c>
      <c r="F21" s="152">
        <v>94</v>
      </c>
      <c r="G21" s="75">
        <f t="shared" si="0"/>
        <v>9.4</v>
      </c>
      <c r="H21" s="153">
        <f t="shared" si="1"/>
        <v>23.86</v>
      </c>
      <c r="I21" s="23">
        <v>16</v>
      </c>
      <c r="J21" s="151">
        <v>13.34</v>
      </c>
      <c r="K21" s="152">
        <v>58</v>
      </c>
      <c r="L21" s="8">
        <f t="shared" si="2"/>
        <v>5.800000000000001</v>
      </c>
      <c r="M21" s="153">
        <f t="shared" si="3"/>
        <v>19.14</v>
      </c>
      <c r="N21" s="23">
        <v>13</v>
      </c>
      <c r="O21" s="154">
        <f t="shared" si="4"/>
        <v>27.8</v>
      </c>
      <c r="P21" s="76">
        <f t="shared" si="5"/>
        <v>15.200000000000001</v>
      </c>
      <c r="Q21" s="155">
        <f t="shared" si="6"/>
        <v>43</v>
      </c>
      <c r="R21" s="77">
        <f t="shared" si="7"/>
        <v>29</v>
      </c>
      <c r="S21" s="106">
        <v>3</v>
      </c>
      <c r="T21" s="78"/>
      <c r="U21" s="193">
        <f>R21+S21+T21</f>
        <v>32</v>
      </c>
    </row>
    <row r="22" spans="1:21" ht="15.75" customHeight="1">
      <c r="A22" s="10">
        <v>25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26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7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>
        <v>10.02</v>
      </c>
      <c r="F24" s="152">
        <v>128</v>
      </c>
      <c r="G24" s="75">
        <f t="shared" si="0"/>
        <v>12.8</v>
      </c>
      <c r="H24" s="153">
        <f t="shared" si="1"/>
        <v>22.82</v>
      </c>
      <c r="I24" s="23">
        <v>15</v>
      </c>
      <c r="J24" s="151">
        <v>-8.22</v>
      </c>
      <c r="K24" s="152">
        <v>84</v>
      </c>
      <c r="L24" s="8">
        <f t="shared" si="2"/>
        <v>8.4</v>
      </c>
      <c r="M24" s="153">
        <f t="shared" si="3"/>
        <v>0.17999999999999972</v>
      </c>
      <c r="N24" s="23">
        <v>5</v>
      </c>
      <c r="O24" s="154">
        <f t="shared" si="4"/>
        <v>1.799999999999999</v>
      </c>
      <c r="P24" s="76">
        <f t="shared" si="5"/>
        <v>21.200000000000003</v>
      </c>
      <c r="Q24" s="155">
        <f t="shared" si="6"/>
        <v>23</v>
      </c>
      <c r="R24" s="77">
        <f t="shared" si="7"/>
        <v>20</v>
      </c>
      <c r="S24" s="106"/>
      <c r="T24" s="78">
        <v>3</v>
      </c>
      <c r="U24" s="79">
        <f>R24+S24+T24</f>
        <v>23</v>
      </c>
    </row>
    <row r="25" spans="1:21" ht="15.75" customHeight="1">
      <c r="A25" s="9">
        <v>5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-3.72</v>
      </c>
      <c r="F25" s="152">
        <v>70</v>
      </c>
      <c r="G25" s="75">
        <f t="shared" si="0"/>
        <v>7</v>
      </c>
      <c r="H25" s="153">
        <f t="shared" si="1"/>
        <v>3.28</v>
      </c>
      <c r="I25" s="23">
        <v>8</v>
      </c>
      <c r="J25" s="151">
        <v>10.26</v>
      </c>
      <c r="K25" s="152">
        <v>136</v>
      </c>
      <c r="L25" s="8">
        <f t="shared" si="2"/>
        <v>13.600000000000001</v>
      </c>
      <c r="M25" s="153">
        <f t="shared" si="3"/>
        <v>23.86</v>
      </c>
      <c r="N25" s="23">
        <v>15</v>
      </c>
      <c r="O25" s="154">
        <f t="shared" si="4"/>
        <v>6.539999999999999</v>
      </c>
      <c r="P25" s="76">
        <f t="shared" si="5"/>
        <v>20.6</v>
      </c>
      <c r="Q25" s="155">
        <f t="shared" si="6"/>
        <v>27.14</v>
      </c>
      <c r="R25" s="77">
        <f t="shared" si="7"/>
        <v>23</v>
      </c>
      <c r="S25" s="106"/>
      <c r="T25" s="78">
        <v>2</v>
      </c>
      <c r="U25" s="79">
        <f>R25+S25+T25</f>
        <v>25</v>
      </c>
    </row>
    <row r="26" spans="1:21" ht="15.75" customHeight="1">
      <c r="A26" s="10">
        <v>27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16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-19.38</v>
      </c>
      <c r="F27" s="152">
        <v>34</v>
      </c>
      <c r="G27" s="75">
        <f t="shared" si="0"/>
        <v>3.4000000000000004</v>
      </c>
      <c r="H27" s="153">
        <f t="shared" si="1"/>
        <v>-15.979999999999999</v>
      </c>
      <c r="I27" s="23">
        <v>1</v>
      </c>
      <c r="J27" s="151">
        <v>-20.12</v>
      </c>
      <c r="K27" s="152"/>
      <c r="L27" s="8">
        <f t="shared" si="2"/>
        <v>0</v>
      </c>
      <c r="M27" s="153">
        <f t="shared" si="3"/>
        <v>-20.12</v>
      </c>
      <c r="N27" s="23">
        <v>1</v>
      </c>
      <c r="O27" s="154">
        <f t="shared" si="4"/>
        <v>-39.5</v>
      </c>
      <c r="P27" s="76">
        <f t="shared" si="5"/>
        <v>3.4000000000000004</v>
      </c>
      <c r="Q27" s="155">
        <f t="shared" si="6"/>
        <v>-36.1</v>
      </c>
      <c r="R27" s="77">
        <f t="shared" si="7"/>
        <v>2</v>
      </c>
      <c r="S27" s="106"/>
      <c r="T27" s="78"/>
      <c r="U27" s="79">
        <f>R27+S27+T27</f>
        <v>2</v>
      </c>
    </row>
    <row r="28" spans="1:21" ht="15.75" customHeight="1">
      <c r="A28" s="10">
        <v>28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/>
      <c r="F28" s="152"/>
      <c r="G28" s="75">
        <f t="shared" si="0"/>
        <v>0</v>
      </c>
      <c r="H28" s="153">
        <f t="shared" si="1"/>
        <v>0</v>
      </c>
      <c r="I28" s="23"/>
      <c r="J28" s="151"/>
      <c r="K28" s="152"/>
      <c r="L28" s="8">
        <f t="shared" si="2"/>
        <v>0</v>
      </c>
      <c r="M28" s="153">
        <f t="shared" si="3"/>
        <v>0</v>
      </c>
      <c r="N28" s="23"/>
      <c r="O28" s="154">
        <f t="shared" si="4"/>
        <v>0</v>
      </c>
      <c r="P28" s="76">
        <f t="shared" si="5"/>
        <v>0</v>
      </c>
      <c r="Q28" s="155">
        <f t="shared" si="6"/>
        <v>0</v>
      </c>
      <c r="R28" s="77">
        <f t="shared" si="7"/>
        <v>0</v>
      </c>
      <c r="S28" s="106"/>
      <c r="T28" s="78"/>
      <c r="U28" s="156" t="s">
        <v>189</v>
      </c>
    </row>
    <row r="29" spans="1:21" ht="15.75" customHeight="1">
      <c r="A29" s="9">
        <v>12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-6.92</v>
      </c>
      <c r="F29" s="152">
        <v>79</v>
      </c>
      <c r="G29" s="75">
        <f t="shared" si="0"/>
        <v>7.9</v>
      </c>
      <c r="H29" s="153">
        <f t="shared" si="1"/>
        <v>0.9800000000000004</v>
      </c>
      <c r="I29" s="23">
        <v>7</v>
      </c>
      <c r="J29" s="151">
        <v>-1.6</v>
      </c>
      <c r="K29" s="152"/>
      <c r="L29" s="8">
        <f t="shared" si="2"/>
        <v>0</v>
      </c>
      <c r="M29" s="153">
        <f t="shared" si="3"/>
        <v>-1.6</v>
      </c>
      <c r="N29" s="23">
        <v>4</v>
      </c>
      <c r="O29" s="154">
        <f t="shared" si="4"/>
        <v>-8.52</v>
      </c>
      <c r="P29" s="76">
        <f t="shared" si="5"/>
        <v>7.9</v>
      </c>
      <c r="Q29" s="155">
        <f t="shared" si="6"/>
        <v>-0.6199999999999997</v>
      </c>
      <c r="R29" s="77">
        <f t="shared" si="7"/>
        <v>11</v>
      </c>
      <c r="S29" s="106"/>
      <c r="T29" s="78"/>
      <c r="U29" s="79">
        <f>R29+S29+T29</f>
        <v>11</v>
      </c>
    </row>
    <row r="30" spans="1:21" ht="15.75" customHeight="1">
      <c r="A30" s="10">
        <v>29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2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1.9</v>
      </c>
      <c r="F31" s="152">
        <v>52</v>
      </c>
      <c r="G31" s="75">
        <f t="shared" si="0"/>
        <v>5.2</v>
      </c>
      <c r="H31" s="153">
        <f t="shared" si="1"/>
        <v>7.1</v>
      </c>
      <c r="I31" s="23">
        <v>11</v>
      </c>
      <c r="J31" s="151">
        <v>11.38</v>
      </c>
      <c r="K31" s="152">
        <v>107</v>
      </c>
      <c r="L31" s="8">
        <f t="shared" si="2"/>
        <v>10.700000000000001</v>
      </c>
      <c r="M31" s="153">
        <f t="shared" si="3"/>
        <v>22.080000000000002</v>
      </c>
      <c r="N31" s="23">
        <v>14</v>
      </c>
      <c r="O31" s="154">
        <f t="shared" si="4"/>
        <v>13.280000000000001</v>
      </c>
      <c r="P31" s="76">
        <f t="shared" si="5"/>
        <v>15.900000000000002</v>
      </c>
      <c r="Q31" s="155">
        <f t="shared" si="6"/>
        <v>29.18</v>
      </c>
      <c r="R31" s="77">
        <f t="shared" si="7"/>
        <v>25</v>
      </c>
      <c r="S31" s="106">
        <v>2</v>
      </c>
      <c r="T31" s="78">
        <v>1</v>
      </c>
      <c r="U31" s="79">
        <f>R31+S31+T31</f>
        <v>28</v>
      </c>
    </row>
    <row r="32" spans="1:21" ht="15.75" customHeight="1">
      <c r="A32" s="10">
        <v>11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-4</v>
      </c>
      <c r="F32" s="152">
        <v>54</v>
      </c>
      <c r="G32" s="75">
        <f t="shared" si="0"/>
        <v>5.4</v>
      </c>
      <c r="H32" s="153">
        <f t="shared" si="1"/>
        <v>1.4000000000000004</v>
      </c>
      <c r="I32" s="23">
        <v>6</v>
      </c>
      <c r="J32" s="151">
        <v>2.16</v>
      </c>
      <c r="K32" s="152"/>
      <c r="L32" s="8">
        <f t="shared" si="2"/>
        <v>0</v>
      </c>
      <c r="M32" s="153">
        <f t="shared" si="3"/>
        <v>2.16</v>
      </c>
      <c r="N32" s="23">
        <v>8</v>
      </c>
      <c r="O32" s="154">
        <f t="shared" si="4"/>
        <v>-1.8399999999999999</v>
      </c>
      <c r="P32" s="76">
        <f t="shared" si="5"/>
        <v>5.4</v>
      </c>
      <c r="Q32" s="155">
        <f t="shared" si="6"/>
        <v>3.5600000000000005</v>
      </c>
      <c r="R32" s="77">
        <f t="shared" si="7"/>
        <v>14</v>
      </c>
      <c r="S32" s="106"/>
      <c r="T32" s="78"/>
      <c r="U32" s="79">
        <f>R32+S32+T32</f>
        <v>14</v>
      </c>
    </row>
    <row r="33" spans="1:21" ht="15.75" customHeight="1">
      <c r="A33" s="9">
        <v>14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-7.22</v>
      </c>
      <c r="F33" s="152">
        <v>4</v>
      </c>
      <c r="G33" s="75">
        <f t="shared" si="0"/>
        <v>0.4</v>
      </c>
      <c r="H33" s="153">
        <f t="shared" si="1"/>
        <v>-6.819999999999999</v>
      </c>
      <c r="I33" s="23">
        <v>3</v>
      </c>
      <c r="J33" s="151">
        <v>-5.72</v>
      </c>
      <c r="K33" s="152">
        <v>64</v>
      </c>
      <c r="L33" s="8">
        <f t="shared" si="2"/>
        <v>6.4</v>
      </c>
      <c r="M33" s="153">
        <f t="shared" si="3"/>
        <v>0.6800000000000006</v>
      </c>
      <c r="N33" s="23">
        <v>7</v>
      </c>
      <c r="O33" s="154">
        <f t="shared" si="4"/>
        <v>-12.94</v>
      </c>
      <c r="P33" s="76">
        <f t="shared" si="5"/>
        <v>6.800000000000001</v>
      </c>
      <c r="Q33" s="155">
        <f t="shared" si="6"/>
        <v>-6.139999999999999</v>
      </c>
      <c r="R33" s="77">
        <f t="shared" si="7"/>
        <v>10</v>
      </c>
      <c r="S33" s="106"/>
      <c r="T33" s="78"/>
      <c r="U33" s="79">
        <f>R33+S33+T33</f>
        <v>10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9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-3.3</v>
      </c>
      <c r="F35" s="152">
        <v>94</v>
      </c>
      <c r="G35" s="75">
        <f t="shared" si="0"/>
        <v>9.4</v>
      </c>
      <c r="H35" s="153">
        <f t="shared" si="1"/>
        <v>6.1000000000000005</v>
      </c>
      <c r="I35" s="23">
        <v>10</v>
      </c>
      <c r="J35" s="151">
        <v>-0.68</v>
      </c>
      <c r="K35" s="152">
        <v>90</v>
      </c>
      <c r="L35" s="8">
        <f t="shared" si="2"/>
        <v>9</v>
      </c>
      <c r="M35" s="153">
        <f t="shared" si="3"/>
        <v>8.32</v>
      </c>
      <c r="N35" s="23">
        <v>10</v>
      </c>
      <c r="O35" s="154">
        <f t="shared" si="4"/>
        <v>-3.98</v>
      </c>
      <c r="P35" s="76">
        <f t="shared" si="5"/>
        <v>18.4</v>
      </c>
      <c r="Q35" s="155">
        <f t="shared" si="6"/>
        <v>14.420000000000002</v>
      </c>
      <c r="R35" s="77">
        <f t="shared" si="7"/>
        <v>20</v>
      </c>
      <c r="S35" s="106"/>
      <c r="T35" s="78"/>
      <c r="U35" s="79">
        <f>R35+S35+T35</f>
        <v>20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/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/>
      <c r="C40" s="147"/>
      <c r="D40" s="147"/>
      <c r="E40" s="147"/>
      <c r="F40" s="147"/>
      <c r="H40" s="148"/>
      <c r="I40" s="207"/>
      <c r="J40" s="207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/>
      <c r="C41" s="144"/>
      <c r="D41" s="144"/>
      <c r="E41" s="144"/>
      <c r="F41" s="144"/>
      <c r="H41" s="149"/>
      <c r="I41" s="208"/>
      <c r="J41" s="20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/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/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/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/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/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6"/>
  <dimension ref="A1:Y39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299</v>
      </c>
      <c r="D4" s="22" t="s">
        <v>17</v>
      </c>
      <c r="E4" s="141">
        <f>SUM(E6:E21)</f>
        <v>0</v>
      </c>
      <c r="F4" s="224" t="s">
        <v>172</v>
      </c>
      <c r="G4" s="225"/>
      <c r="H4" s="225"/>
      <c r="I4" s="226"/>
      <c r="J4" s="141">
        <f>SUM(J6:J21)</f>
        <v>0</v>
      </c>
      <c r="K4" s="227" t="s">
        <v>173</v>
      </c>
      <c r="L4" s="225"/>
      <c r="M4" s="225"/>
      <c r="N4" s="226"/>
      <c r="O4" s="212" t="s">
        <v>29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HRÁČI!B18</f>
        <v>116</v>
      </c>
      <c r="C6" s="73" t="str">
        <f>HRÁČI!C18</f>
        <v>Učník</v>
      </c>
      <c r="D6" s="74" t="str">
        <f>HRÁČI!D18</f>
        <v>Stanislav</v>
      </c>
      <c r="E6" s="151">
        <v>14.46</v>
      </c>
      <c r="F6" s="152">
        <v>94</v>
      </c>
      <c r="G6" s="75">
        <f aca="true" t="shared" si="0" ref="G6:G21">F6*0.1</f>
        <v>9.4</v>
      </c>
      <c r="H6" s="153">
        <f aca="true" t="shared" si="1" ref="H6:H21">E6+G6</f>
        <v>23.86</v>
      </c>
      <c r="I6" s="23">
        <v>16</v>
      </c>
      <c r="J6" s="151">
        <v>13.34</v>
      </c>
      <c r="K6" s="152">
        <v>58</v>
      </c>
      <c r="L6" s="8">
        <f aca="true" t="shared" si="2" ref="L6:L21">K6*0.1</f>
        <v>5.800000000000001</v>
      </c>
      <c r="M6" s="153">
        <f aca="true" t="shared" si="3" ref="M6:M21">J6+L6</f>
        <v>19.14</v>
      </c>
      <c r="N6" s="23">
        <v>13</v>
      </c>
      <c r="O6" s="154">
        <f aca="true" t="shared" si="4" ref="O6:O21">E6+J6</f>
        <v>27.8</v>
      </c>
      <c r="P6" s="76">
        <f aca="true" t="shared" si="5" ref="P6:P21">G6+L6</f>
        <v>15.200000000000001</v>
      </c>
      <c r="Q6" s="155">
        <f aca="true" t="shared" si="6" ref="Q6:Q21">H6+M6</f>
        <v>43</v>
      </c>
      <c r="R6" s="77">
        <f aca="true" t="shared" si="7" ref="R6:R21">I6+N6</f>
        <v>29</v>
      </c>
      <c r="S6" s="106">
        <v>3</v>
      </c>
      <c r="T6" s="78"/>
      <c r="U6" s="193">
        <f aca="true" t="shared" si="8" ref="U6:U21">R6+S6+T6</f>
        <v>32</v>
      </c>
      <c r="Y6" s="21"/>
    </row>
    <row r="7" spans="1:21" ht="15.75" customHeight="1">
      <c r="A7" s="9">
        <v>2</v>
      </c>
      <c r="B7" s="80">
        <f>HRÁČI!B28</f>
        <v>126</v>
      </c>
      <c r="C7" s="81" t="str">
        <f>HRÁČI!C28</f>
        <v>Dohnány</v>
      </c>
      <c r="D7" s="82" t="str">
        <f>HRÁČI!D28</f>
        <v>Roman</v>
      </c>
      <c r="E7" s="151">
        <v>1.9</v>
      </c>
      <c r="F7" s="152">
        <v>52</v>
      </c>
      <c r="G7" s="75">
        <f t="shared" si="0"/>
        <v>5.2</v>
      </c>
      <c r="H7" s="153">
        <f t="shared" si="1"/>
        <v>7.1</v>
      </c>
      <c r="I7" s="23">
        <v>11</v>
      </c>
      <c r="J7" s="151">
        <v>11.38</v>
      </c>
      <c r="K7" s="152">
        <v>107</v>
      </c>
      <c r="L7" s="8">
        <f t="shared" si="2"/>
        <v>10.700000000000001</v>
      </c>
      <c r="M7" s="153">
        <f t="shared" si="3"/>
        <v>22.080000000000002</v>
      </c>
      <c r="N7" s="23">
        <v>14</v>
      </c>
      <c r="O7" s="154">
        <f t="shared" si="4"/>
        <v>13.280000000000001</v>
      </c>
      <c r="P7" s="76">
        <f t="shared" si="5"/>
        <v>15.900000000000002</v>
      </c>
      <c r="Q7" s="155">
        <f t="shared" si="6"/>
        <v>29.18</v>
      </c>
      <c r="R7" s="77">
        <f t="shared" si="7"/>
        <v>25</v>
      </c>
      <c r="S7" s="106">
        <v>2</v>
      </c>
      <c r="T7" s="78">
        <v>1</v>
      </c>
      <c r="U7" s="79">
        <f t="shared" si="8"/>
        <v>28</v>
      </c>
    </row>
    <row r="8" spans="1:21" ht="15.75" customHeight="1">
      <c r="A8" s="10">
        <v>3</v>
      </c>
      <c r="B8" s="80">
        <f>HRÁČI!B3</f>
        <v>101</v>
      </c>
      <c r="C8" s="81" t="str">
        <f>HRÁČI!C3</f>
        <v>Dobiaš</v>
      </c>
      <c r="D8" s="82" t="str">
        <f>HRÁČI!D3</f>
        <v>Martin</v>
      </c>
      <c r="E8" s="151">
        <v>15.1</v>
      </c>
      <c r="F8" s="152">
        <v>20</v>
      </c>
      <c r="G8" s="75">
        <f t="shared" si="0"/>
        <v>2</v>
      </c>
      <c r="H8" s="153">
        <f t="shared" si="1"/>
        <v>17.1</v>
      </c>
      <c r="I8" s="23">
        <v>13</v>
      </c>
      <c r="J8" s="151">
        <v>2.56</v>
      </c>
      <c r="K8" s="152">
        <v>98</v>
      </c>
      <c r="L8" s="8">
        <f t="shared" si="2"/>
        <v>9.8</v>
      </c>
      <c r="M8" s="153">
        <f t="shared" si="3"/>
        <v>12.360000000000001</v>
      </c>
      <c r="N8" s="23">
        <v>11</v>
      </c>
      <c r="O8" s="154">
        <f t="shared" si="4"/>
        <v>17.66</v>
      </c>
      <c r="P8" s="76">
        <f t="shared" si="5"/>
        <v>11.8</v>
      </c>
      <c r="Q8" s="155">
        <f t="shared" si="6"/>
        <v>29.46</v>
      </c>
      <c r="R8" s="77">
        <f t="shared" si="7"/>
        <v>24</v>
      </c>
      <c r="S8" s="106">
        <v>1</v>
      </c>
      <c r="T8" s="78"/>
      <c r="U8" s="79">
        <f t="shared" si="8"/>
        <v>25</v>
      </c>
    </row>
    <row r="9" spans="1:21" ht="15.75" customHeight="1">
      <c r="A9" s="9">
        <v>4</v>
      </c>
      <c r="B9" s="80">
        <f>HRÁČI!B10</f>
        <v>108</v>
      </c>
      <c r="C9" s="81" t="str">
        <f>HRÁČI!C10</f>
        <v>Vavríková</v>
      </c>
      <c r="D9" s="82" t="str">
        <f>HRÁČI!D10</f>
        <v>Lucia</v>
      </c>
      <c r="E9" s="151">
        <v>8.22</v>
      </c>
      <c r="F9" s="152">
        <v>44</v>
      </c>
      <c r="G9" s="75">
        <f t="shared" si="0"/>
        <v>4.4</v>
      </c>
      <c r="H9" s="153">
        <f t="shared" si="1"/>
        <v>12.620000000000001</v>
      </c>
      <c r="I9" s="23">
        <v>12</v>
      </c>
      <c r="J9" s="151">
        <v>9.74</v>
      </c>
      <c r="K9" s="152">
        <v>60</v>
      </c>
      <c r="L9" s="8">
        <f t="shared" si="2"/>
        <v>6</v>
      </c>
      <c r="M9" s="153">
        <f t="shared" si="3"/>
        <v>15.74</v>
      </c>
      <c r="N9" s="23">
        <v>12</v>
      </c>
      <c r="O9" s="154">
        <f t="shared" si="4"/>
        <v>17.96</v>
      </c>
      <c r="P9" s="76">
        <f t="shared" si="5"/>
        <v>10.4</v>
      </c>
      <c r="Q9" s="155">
        <f t="shared" si="6"/>
        <v>28.36</v>
      </c>
      <c r="R9" s="77">
        <f t="shared" si="7"/>
        <v>24</v>
      </c>
      <c r="S9" s="106"/>
      <c r="T9" s="78"/>
      <c r="U9" s="79">
        <f t="shared" si="8"/>
        <v>24</v>
      </c>
    </row>
    <row r="10" spans="1:21" ht="15.75" customHeight="1">
      <c r="A10" s="10">
        <v>5</v>
      </c>
      <c r="B10" s="80">
        <f>HRÁČI!B22</f>
        <v>120</v>
      </c>
      <c r="C10" s="81" t="str">
        <f>HRÁČI!C22</f>
        <v>Urban</v>
      </c>
      <c r="D10" s="82" t="str">
        <f>HRÁČI!D22</f>
        <v>Daniel</v>
      </c>
      <c r="E10" s="151">
        <v>-3.72</v>
      </c>
      <c r="F10" s="152">
        <v>70</v>
      </c>
      <c r="G10" s="75">
        <f t="shared" si="0"/>
        <v>7</v>
      </c>
      <c r="H10" s="153">
        <f t="shared" si="1"/>
        <v>3.28</v>
      </c>
      <c r="I10" s="23">
        <v>8</v>
      </c>
      <c r="J10" s="151">
        <v>10.26</v>
      </c>
      <c r="K10" s="152">
        <v>136</v>
      </c>
      <c r="L10" s="8">
        <f t="shared" si="2"/>
        <v>13.600000000000001</v>
      </c>
      <c r="M10" s="153">
        <f t="shared" si="3"/>
        <v>23.86</v>
      </c>
      <c r="N10" s="23">
        <v>15</v>
      </c>
      <c r="O10" s="154">
        <f t="shared" si="4"/>
        <v>6.539999999999999</v>
      </c>
      <c r="P10" s="76">
        <f t="shared" si="5"/>
        <v>20.6</v>
      </c>
      <c r="Q10" s="155">
        <f t="shared" si="6"/>
        <v>27.14</v>
      </c>
      <c r="R10" s="77">
        <f t="shared" si="7"/>
        <v>23</v>
      </c>
      <c r="S10" s="106"/>
      <c r="T10" s="78">
        <v>2</v>
      </c>
      <c r="U10" s="79">
        <f t="shared" si="8"/>
        <v>25</v>
      </c>
    </row>
    <row r="11" spans="1:21" ht="15.75" customHeight="1">
      <c r="A11" s="9">
        <v>6</v>
      </c>
      <c r="B11" s="80">
        <f>HRÁČI!B6</f>
        <v>104</v>
      </c>
      <c r="C11" s="81" t="str">
        <f>HRÁČI!C6</f>
        <v>Vavrík  </v>
      </c>
      <c r="D11" s="82" t="str">
        <f>HRÁČI!D6</f>
        <v>Roman</v>
      </c>
      <c r="E11" s="151">
        <v>-3.56</v>
      </c>
      <c r="F11" s="152"/>
      <c r="G11" s="75">
        <f t="shared" si="0"/>
        <v>0</v>
      </c>
      <c r="H11" s="153">
        <f t="shared" si="1"/>
        <v>-3.56</v>
      </c>
      <c r="I11" s="23">
        <v>4</v>
      </c>
      <c r="J11" s="151">
        <v>36.32</v>
      </c>
      <c r="K11" s="152">
        <v>50</v>
      </c>
      <c r="L11" s="8">
        <f t="shared" si="2"/>
        <v>5</v>
      </c>
      <c r="M11" s="153">
        <f t="shared" si="3"/>
        <v>41.32</v>
      </c>
      <c r="N11" s="23">
        <v>16</v>
      </c>
      <c r="O11" s="154">
        <f t="shared" si="4"/>
        <v>32.76</v>
      </c>
      <c r="P11" s="76">
        <f t="shared" si="5"/>
        <v>5</v>
      </c>
      <c r="Q11" s="155">
        <f t="shared" si="6"/>
        <v>37.76</v>
      </c>
      <c r="R11" s="77">
        <f t="shared" si="7"/>
        <v>20</v>
      </c>
      <c r="S11" s="106"/>
      <c r="T11" s="78"/>
      <c r="U11" s="79">
        <f t="shared" si="8"/>
        <v>20</v>
      </c>
    </row>
    <row r="12" spans="1:21" ht="15.75" customHeight="1">
      <c r="A12" s="10">
        <v>7</v>
      </c>
      <c r="B12" s="80">
        <f>HRÁČI!B21</f>
        <v>119</v>
      </c>
      <c r="C12" s="81" t="str">
        <f>HRÁČI!C21</f>
        <v>Češek</v>
      </c>
      <c r="D12" s="82" t="str">
        <f>HRÁČI!D21</f>
        <v>Ján</v>
      </c>
      <c r="E12" s="151">
        <v>10.02</v>
      </c>
      <c r="F12" s="152">
        <v>128</v>
      </c>
      <c r="G12" s="75">
        <f t="shared" si="0"/>
        <v>12.8</v>
      </c>
      <c r="H12" s="153">
        <f t="shared" si="1"/>
        <v>22.82</v>
      </c>
      <c r="I12" s="23">
        <v>15</v>
      </c>
      <c r="J12" s="151">
        <v>-8.22</v>
      </c>
      <c r="K12" s="152">
        <v>84</v>
      </c>
      <c r="L12" s="8">
        <f t="shared" si="2"/>
        <v>8.4</v>
      </c>
      <c r="M12" s="153">
        <f t="shared" si="3"/>
        <v>0.17999999999999972</v>
      </c>
      <c r="N12" s="23">
        <v>5</v>
      </c>
      <c r="O12" s="154">
        <f t="shared" si="4"/>
        <v>1.799999999999999</v>
      </c>
      <c r="P12" s="76">
        <f t="shared" si="5"/>
        <v>21.200000000000003</v>
      </c>
      <c r="Q12" s="155">
        <f t="shared" si="6"/>
        <v>23</v>
      </c>
      <c r="R12" s="77">
        <f t="shared" si="7"/>
        <v>20</v>
      </c>
      <c r="S12" s="106"/>
      <c r="T12" s="78">
        <v>3</v>
      </c>
      <c r="U12" s="79">
        <f t="shared" si="8"/>
        <v>23</v>
      </c>
    </row>
    <row r="13" spans="1:21" ht="15.75" customHeight="1">
      <c r="A13" s="9">
        <v>8</v>
      </c>
      <c r="B13" s="80">
        <f>HRÁČI!B8</f>
        <v>106</v>
      </c>
      <c r="C13" s="81" t="str">
        <f>HRÁČI!C8</f>
        <v>Bisák </v>
      </c>
      <c r="D13" s="82" t="str">
        <f>HRÁČI!D8</f>
        <v>Viliam</v>
      </c>
      <c r="E13" s="151">
        <v>14.2</v>
      </c>
      <c r="F13" s="152">
        <v>34</v>
      </c>
      <c r="G13" s="75">
        <f t="shared" si="0"/>
        <v>3.4000000000000004</v>
      </c>
      <c r="H13" s="153">
        <f t="shared" si="1"/>
        <v>17.6</v>
      </c>
      <c r="I13" s="23">
        <v>14</v>
      </c>
      <c r="J13" s="151">
        <v>-7.68</v>
      </c>
      <c r="K13" s="152">
        <v>80</v>
      </c>
      <c r="L13" s="8">
        <f t="shared" si="2"/>
        <v>8</v>
      </c>
      <c r="M13" s="153">
        <f t="shared" si="3"/>
        <v>0.3200000000000003</v>
      </c>
      <c r="N13" s="23">
        <v>6</v>
      </c>
      <c r="O13" s="154">
        <f t="shared" si="4"/>
        <v>6.52</v>
      </c>
      <c r="P13" s="76">
        <f t="shared" si="5"/>
        <v>11.4</v>
      </c>
      <c r="Q13" s="155">
        <f t="shared" si="6"/>
        <v>17.92</v>
      </c>
      <c r="R13" s="77">
        <f t="shared" si="7"/>
        <v>20</v>
      </c>
      <c r="S13" s="106"/>
      <c r="T13" s="78"/>
      <c r="U13" s="79">
        <f t="shared" si="8"/>
        <v>20</v>
      </c>
    </row>
    <row r="14" spans="1:21" ht="15.75" customHeight="1">
      <c r="A14" s="10">
        <v>9</v>
      </c>
      <c r="B14" s="80">
        <f>HRÁČI!B32</f>
        <v>130</v>
      </c>
      <c r="C14" s="81" t="str">
        <f>HRÁČI!C32</f>
        <v>Serbin</v>
      </c>
      <c r="D14" s="82" t="str">
        <f>HRÁČI!D32</f>
        <v>Rastislav</v>
      </c>
      <c r="E14" s="151">
        <v>-3.3</v>
      </c>
      <c r="F14" s="152">
        <v>94</v>
      </c>
      <c r="G14" s="75">
        <f t="shared" si="0"/>
        <v>9.4</v>
      </c>
      <c r="H14" s="153">
        <f t="shared" si="1"/>
        <v>6.1000000000000005</v>
      </c>
      <c r="I14" s="23">
        <v>10</v>
      </c>
      <c r="J14" s="151">
        <v>-0.68</v>
      </c>
      <c r="K14" s="152">
        <v>90</v>
      </c>
      <c r="L14" s="8">
        <f t="shared" si="2"/>
        <v>9</v>
      </c>
      <c r="M14" s="153">
        <f t="shared" si="3"/>
        <v>8.32</v>
      </c>
      <c r="N14" s="23">
        <v>10</v>
      </c>
      <c r="O14" s="154">
        <f t="shared" si="4"/>
        <v>-3.98</v>
      </c>
      <c r="P14" s="76">
        <f t="shared" si="5"/>
        <v>18.4</v>
      </c>
      <c r="Q14" s="155">
        <f t="shared" si="6"/>
        <v>14.420000000000002</v>
      </c>
      <c r="R14" s="77">
        <f t="shared" si="7"/>
        <v>20</v>
      </c>
      <c r="S14" s="106"/>
      <c r="T14" s="78"/>
      <c r="U14" s="79">
        <f t="shared" si="8"/>
        <v>20</v>
      </c>
    </row>
    <row r="15" spans="1:21" ht="15.75" customHeight="1">
      <c r="A15" s="9">
        <v>10</v>
      </c>
      <c r="B15" s="80">
        <f>HRÁČI!B5</f>
        <v>103</v>
      </c>
      <c r="C15" s="81" t="str">
        <f>HRÁČI!C5</f>
        <v>Kazimír </v>
      </c>
      <c r="D15" s="82" t="str">
        <f>HRÁČI!D5</f>
        <v>Jozef</v>
      </c>
      <c r="E15" s="151">
        <v>-4.2</v>
      </c>
      <c r="F15" s="152">
        <v>40</v>
      </c>
      <c r="G15" s="75">
        <f t="shared" si="0"/>
        <v>4</v>
      </c>
      <c r="H15" s="153">
        <f t="shared" si="1"/>
        <v>-0.20000000000000018</v>
      </c>
      <c r="I15" s="23">
        <v>5</v>
      </c>
      <c r="J15" s="151">
        <v>-10.82</v>
      </c>
      <c r="K15" s="152">
        <v>166</v>
      </c>
      <c r="L15" s="8">
        <f t="shared" si="2"/>
        <v>16.6</v>
      </c>
      <c r="M15" s="153">
        <f t="shared" si="3"/>
        <v>5.780000000000001</v>
      </c>
      <c r="N15" s="23">
        <v>9</v>
      </c>
      <c r="O15" s="154">
        <f t="shared" si="4"/>
        <v>-15.02</v>
      </c>
      <c r="P15" s="76">
        <f t="shared" si="5"/>
        <v>20.6</v>
      </c>
      <c r="Q15" s="155">
        <f t="shared" si="6"/>
        <v>5.580000000000001</v>
      </c>
      <c r="R15" s="77">
        <f t="shared" si="7"/>
        <v>14</v>
      </c>
      <c r="S15" s="106"/>
      <c r="T15" s="78"/>
      <c r="U15" s="79">
        <f t="shared" si="8"/>
        <v>14</v>
      </c>
    </row>
    <row r="16" spans="1:21" ht="15.75" customHeight="1">
      <c r="A16" s="10">
        <v>11</v>
      </c>
      <c r="B16" s="80">
        <f>HRÁČI!B29</f>
        <v>127</v>
      </c>
      <c r="C16" s="81" t="str">
        <f>HRÁČI!C29</f>
        <v>Gavula</v>
      </c>
      <c r="D16" s="82" t="str">
        <f>HRÁČI!D29</f>
        <v>Gabriel</v>
      </c>
      <c r="E16" s="151">
        <v>-4</v>
      </c>
      <c r="F16" s="152">
        <v>54</v>
      </c>
      <c r="G16" s="75">
        <f t="shared" si="0"/>
        <v>5.4</v>
      </c>
      <c r="H16" s="153">
        <f t="shared" si="1"/>
        <v>1.4000000000000004</v>
      </c>
      <c r="I16" s="23">
        <v>6</v>
      </c>
      <c r="J16" s="151">
        <v>2.16</v>
      </c>
      <c r="K16" s="152"/>
      <c r="L16" s="8">
        <f t="shared" si="2"/>
        <v>0</v>
      </c>
      <c r="M16" s="153">
        <f t="shared" si="3"/>
        <v>2.16</v>
      </c>
      <c r="N16" s="23">
        <v>8</v>
      </c>
      <c r="O16" s="154">
        <f t="shared" si="4"/>
        <v>-1.8399999999999999</v>
      </c>
      <c r="P16" s="76">
        <f t="shared" si="5"/>
        <v>5.4</v>
      </c>
      <c r="Q16" s="155">
        <f t="shared" si="6"/>
        <v>3.5600000000000005</v>
      </c>
      <c r="R16" s="77">
        <f t="shared" si="7"/>
        <v>14</v>
      </c>
      <c r="S16" s="106"/>
      <c r="T16" s="78"/>
      <c r="U16" s="79">
        <f t="shared" si="8"/>
        <v>14</v>
      </c>
    </row>
    <row r="17" spans="1:21" ht="15.75" customHeight="1">
      <c r="A17" s="9">
        <v>12</v>
      </c>
      <c r="B17" s="80">
        <f>HRÁČI!B26</f>
        <v>124</v>
      </c>
      <c r="C17" s="81" t="str">
        <f>HRÁČI!C26</f>
        <v>Biely</v>
      </c>
      <c r="D17" s="82" t="str">
        <f>HRÁČI!D26</f>
        <v>Peter</v>
      </c>
      <c r="E17" s="151">
        <v>-6.92</v>
      </c>
      <c r="F17" s="152">
        <v>79</v>
      </c>
      <c r="G17" s="75">
        <f t="shared" si="0"/>
        <v>7.9</v>
      </c>
      <c r="H17" s="153">
        <f t="shared" si="1"/>
        <v>0.9800000000000004</v>
      </c>
      <c r="I17" s="23">
        <v>7</v>
      </c>
      <c r="J17" s="151">
        <v>-1.6</v>
      </c>
      <c r="K17" s="152"/>
      <c r="L17" s="8">
        <f t="shared" si="2"/>
        <v>0</v>
      </c>
      <c r="M17" s="153">
        <f t="shared" si="3"/>
        <v>-1.6</v>
      </c>
      <c r="N17" s="23">
        <v>4</v>
      </c>
      <c r="O17" s="154">
        <f t="shared" si="4"/>
        <v>-8.52</v>
      </c>
      <c r="P17" s="76">
        <f t="shared" si="5"/>
        <v>7.9</v>
      </c>
      <c r="Q17" s="155">
        <f t="shared" si="6"/>
        <v>-0.6199999999999997</v>
      </c>
      <c r="R17" s="77">
        <f t="shared" si="7"/>
        <v>11</v>
      </c>
      <c r="S17" s="106"/>
      <c r="T17" s="78"/>
      <c r="U17" s="79">
        <f t="shared" si="8"/>
        <v>11</v>
      </c>
    </row>
    <row r="18" spans="1:21" ht="15.75" customHeight="1">
      <c r="A18" s="10">
        <v>13</v>
      </c>
      <c r="B18" s="80">
        <f>HRÁČI!B4</f>
        <v>102</v>
      </c>
      <c r="C18" s="81" t="str">
        <f>HRÁČI!C4</f>
        <v>Leskovský  </v>
      </c>
      <c r="D18" s="82" t="str">
        <f>HRÁČI!D4</f>
        <v>Roman</v>
      </c>
      <c r="E18" s="151">
        <v>1.4</v>
      </c>
      <c r="F18" s="152">
        <v>35</v>
      </c>
      <c r="G18" s="75">
        <f t="shared" si="0"/>
        <v>3.5</v>
      </c>
      <c r="H18" s="153">
        <f t="shared" si="1"/>
        <v>4.9</v>
      </c>
      <c r="I18" s="23">
        <v>9</v>
      </c>
      <c r="J18" s="151">
        <v>-20.44</v>
      </c>
      <c r="K18" s="152">
        <v>18</v>
      </c>
      <c r="L18" s="8">
        <f t="shared" si="2"/>
        <v>1.8</v>
      </c>
      <c r="M18" s="153">
        <f t="shared" si="3"/>
        <v>-18.64</v>
      </c>
      <c r="N18" s="23">
        <v>2</v>
      </c>
      <c r="O18" s="154">
        <f t="shared" si="4"/>
        <v>-19.040000000000003</v>
      </c>
      <c r="P18" s="76">
        <f t="shared" si="5"/>
        <v>5.3</v>
      </c>
      <c r="Q18" s="155">
        <f t="shared" si="6"/>
        <v>-13.74</v>
      </c>
      <c r="R18" s="77">
        <f t="shared" si="7"/>
        <v>11</v>
      </c>
      <c r="S18" s="106"/>
      <c r="T18" s="78"/>
      <c r="U18" s="79">
        <f t="shared" si="8"/>
        <v>11</v>
      </c>
    </row>
    <row r="19" spans="1:21" ht="15.75" customHeight="1">
      <c r="A19" s="9">
        <v>14</v>
      </c>
      <c r="B19" s="80">
        <f>HRÁČI!B30</f>
        <v>128</v>
      </c>
      <c r="C19" s="81" t="str">
        <f>HRÁČI!C30</f>
        <v>Alfoldy</v>
      </c>
      <c r="D19" s="82" t="str">
        <f>HRÁČI!D30</f>
        <v>František</v>
      </c>
      <c r="E19" s="151">
        <v>-7.22</v>
      </c>
      <c r="F19" s="152">
        <v>4</v>
      </c>
      <c r="G19" s="75">
        <f t="shared" si="0"/>
        <v>0.4</v>
      </c>
      <c r="H19" s="153">
        <f t="shared" si="1"/>
        <v>-6.819999999999999</v>
      </c>
      <c r="I19" s="23">
        <v>3</v>
      </c>
      <c r="J19" s="151">
        <v>-5.72</v>
      </c>
      <c r="K19" s="152">
        <v>64</v>
      </c>
      <c r="L19" s="8">
        <f t="shared" si="2"/>
        <v>6.4</v>
      </c>
      <c r="M19" s="153">
        <f t="shared" si="3"/>
        <v>0.6800000000000006</v>
      </c>
      <c r="N19" s="23">
        <v>7</v>
      </c>
      <c r="O19" s="154">
        <f t="shared" si="4"/>
        <v>-12.94</v>
      </c>
      <c r="P19" s="76">
        <f t="shared" si="5"/>
        <v>6.800000000000001</v>
      </c>
      <c r="Q19" s="155">
        <f t="shared" si="6"/>
        <v>-6.139999999999999</v>
      </c>
      <c r="R19" s="77">
        <f t="shared" si="7"/>
        <v>10</v>
      </c>
      <c r="S19" s="106"/>
      <c r="T19" s="78"/>
      <c r="U19" s="79">
        <f t="shared" si="8"/>
        <v>10</v>
      </c>
    </row>
    <row r="20" spans="1:21" ht="15.75" customHeight="1">
      <c r="A20" s="10">
        <v>15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-13</v>
      </c>
      <c r="F20" s="152">
        <v>30</v>
      </c>
      <c r="G20" s="75">
        <f t="shared" si="0"/>
        <v>3</v>
      </c>
      <c r="H20" s="153">
        <f t="shared" si="1"/>
        <v>-10</v>
      </c>
      <c r="I20" s="23">
        <v>2</v>
      </c>
      <c r="J20" s="151">
        <v>-10.48</v>
      </c>
      <c r="K20" s="152">
        <v>50</v>
      </c>
      <c r="L20" s="8">
        <f t="shared" si="2"/>
        <v>5</v>
      </c>
      <c r="M20" s="153">
        <f t="shared" si="3"/>
        <v>-5.48</v>
      </c>
      <c r="N20" s="23">
        <v>3</v>
      </c>
      <c r="O20" s="154">
        <f t="shared" si="4"/>
        <v>-23.48</v>
      </c>
      <c r="P20" s="76">
        <f t="shared" si="5"/>
        <v>8</v>
      </c>
      <c r="Q20" s="155">
        <f t="shared" si="6"/>
        <v>-15.48</v>
      </c>
      <c r="R20" s="77">
        <f t="shared" si="7"/>
        <v>5</v>
      </c>
      <c r="S20" s="106"/>
      <c r="T20" s="78"/>
      <c r="U20" s="79">
        <f t="shared" si="8"/>
        <v>5</v>
      </c>
    </row>
    <row r="21" spans="1:21" ht="15.75" customHeight="1">
      <c r="A21" s="9">
        <v>16</v>
      </c>
      <c r="B21" s="80">
        <f>HRÁČI!B24</f>
        <v>122</v>
      </c>
      <c r="C21" s="81" t="str">
        <f>HRÁČI!C24</f>
        <v>Šereš</v>
      </c>
      <c r="D21" s="82" t="str">
        <f>HRÁČI!D24</f>
        <v>Karol</v>
      </c>
      <c r="E21" s="151">
        <v>-19.38</v>
      </c>
      <c r="F21" s="152">
        <v>34</v>
      </c>
      <c r="G21" s="75">
        <f t="shared" si="0"/>
        <v>3.4000000000000004</v>
      </c>
      <c r="H21" s="153">
        <f t="shared" si="1"/>
        <v>-15.979999999999999</v>
      </c>
      <c r="I21" s="23">
        <v>1</v>
      </c>
      <c r="J21" s="151">
        <v>-20.12</v>
      </c>
      <c r="K21" s="152"/>
      <c r="L21" s="8">
        <f t="shared" si="2"/>
        <v>0</v>
      </c>
      <c r="M21" s="153">
        <f t="shared" si="3"/>
        <v>-20.12</v>
      </c>
      <c r="N21" s="23">
        <v>1</v>
      </c>
      <c r="O21" s="154">
        <f t="shared" si="4"/>
        <v>-39.5</v>
      </c>
      <c r="P21" s="76">
        <f t="shared" si="5"/>
        <v>3.4000000000000004</v>
      </c>
      <c r="Q21" s="155">
        <f t="shared" si="6"/>
        <v>-36.1</v>
      </c>
      <c r="R21" s="77">
        <f t="shared" si="7"/>
        <v>2</v>
      </c>
      <c r="S21" s="106"/>
      <c r="T21" s="78"/>
      <c r="U21" s="79">
        <f t="shared" si="8"/>
        <v>2</v>
      </c>
    </row>
    <row r="22" spans="1:21" ht="15.75" customHeight="1">
      <c r="A22" s="1"/>
      <c r="E22" s="139"/>
      <c r="F22" s="7"/>
      <c r="G22" s="7"/>
      <c r="H22" s="7"/>
      <c r="I22" s="7"/>
      <c r="J22" s="139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</row>
    <row r="23" spans="1:21" ht="15.75" customHeight="1">
      <c r="A23" s="1"/>
      <c r="B23" s="2"/>
      <c r="C23" s="1"/>
      <c r="D23" s="1"/>
      <c r="E23" s="1"/>
      <c r="F23" s="1"/>
      <c r="G23" s="1"/>
      <c r="H23" s="1"/>
      <c r="I23" s="2"/>
      <c r="J23" s="1"/>
      <c r="K23" s="1"/>
      <c r="L23" s="1"/>
      <c r="M23" s="1"/>
      <c r="N23" s="2"/>
      <c r="O23" s="1"/>
      <c r="P23" s="1"/>
      <c r="Q23" s="1"/>
      <c r="R23" s="1"/>
      <c r="S23" s="1"/>
      <c r="T23" s="1"/>
      <c r="U23" s="1"/>
    </row>
    <row r="24" spans="1:21" ht="15.75" customHeight="1">
      <c r="A24" s="142" t="s">
        <v>53</v>
      </c>
      <c r="B24" s="217" t="s">
        <v>78</v>
      </c>
      <c r="C24" s="218"/>
      <c r="D24" s="218"/>
      <c r="E24" s="218"/>
      <c r="F24" s="218"/>
      <c r="H24" s="219" t="s">
        <v>182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1"/>
    </row>
    <row r="25" spans="1:20" ht="15.75" customHeight="1">
      <c r="A25" s="143" t="s">
        <v>183</v>
      </c>
      <c r="B25" s="144"/>
      <c r="C25" s="144"/>
      <c r="D25" s="144"/>
      <c r="E25" s="144"/>
      <c r="F25" s="144"/>
      <c r="H25" s="145" t="s">
        <v>33</v>
      </c>
      <c r="I25" s="204" t="s">
        <v>60</v>
      </c>
      <c r="J25" s="204"/>
      <c r="K25" s="205" t="s">
        <v>54</v>
      </c>
      <c r="L25" s="206"/>
      <c r="M25" s="206"/>
      <c r="N25" s="206"/>
      <c r="O25" s="206"/>
      <c r="P25" s="206"/>
      <c r="Q25" s="206"/>
      <c r="R25" s="206"/>
      <c r="S25" s="206"/>
      <c r="T25" s="206"/>
    </row>
    <row r="26" spans="1:21" ht="15.75" customHeight="1">
      <c r="A26" s="146" t="s">
        <v>184</v>
      </c>
      <c r="B26" s="147"/>
      <c r="C26" s="147"/>
      <c r="D26" s="147"/>
      <c r="E26" s="147"/>
      <c r="F26" s="147"/>
      <c r="H26" s="148"/>
      <c r="I26" s="207"/>
      <c r="J26" s="20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1:21" ht="15.75" customHeight="1">
      <c r="A27" s="143" t="s">
        <v>185</v>
      </c>
      <c r="B27" s="144"/>
      <c r="C27" s="144"/>
      <c r="D27" s="144"/>
      <c r="E27" s="144"/>
      <c r="F27" s="144"/>
      <c r="H27" s="149"/>
      <c r="I27" s="208"/>
      <c r="J27" s="20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6" t="s">
        <v>186</v>
      </c>
      <c r="B28" s="147"/>
      <c r="C28" s="147"/>
      <c r="D28" s="147"/>
      <c r="E28" s="147"/>
      <c r="F28" s="147"/>
      <c r="H28" s="148"/>
      <c r="I28" s="207"/>
      <c r="J28" s="207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1:21" ht="15.75" customHeight="1">
      <c r="A29" s="143" t="s">
        <v>187</v>
      </c>
      <c r="B29" s="144"/>
      <c r="C29" s="144"/>
      <c r="D29" s="144"/>
      <c r="E29" s="144"/>
      <c r="F29" s="144"/>
      <c r="H29" s="149"/>
      <c r="I29" s="208"/>
      <c r="J29" s="20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6" t="s">
        <v>188</v>
      </c>
      <c r="B30" s="147"/>
      <c r="C30" s="147"/>
      <c r="D30" s="147"/>
      <c r="E30" s="147"/>
      <c r="F30" s="147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8:21" ht="15.75" customHeight="1"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2" t="s">
        <v>53</v>
      </c>
      <c r="B32" s="221" t="s">
        <v>79</v>
      </c>
      <c r="C32" s="222"/>
      <c r="D32" s="222"/>
      <c r="E32" s="222"/>
      <c r="F32" s="223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183</v>
      </c>
      <c r="B33" s="144"/>
      <c r="C33" s="144"/>
      <c r="D33" s="144"/>
      <c r="E33" s="144"/>
      <c r="F33" s="144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184</v>
      </c>
      <c r="B34" s="147"/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185</v>
      </c>
      <c r="B35" s="144"/>
      <c r="C35" s="144"/>
      <c r="D35" s="144"/>
      <c r="E35" s="144"/>
      <c r="F35" s="144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186</v>
      </c>
      <c r="B36" s="147"/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1:22" ht="15">
      <c r="A37" s="143" t="s">
        <v>187</v>
      </c>
      <c r="B37" s="144"/>
      <c r="C37" s="144"/>
      <c r="D37" s="144"/>
      <c r="E37" s="144"/>
      <c r="F37" s="144"/>
      <c r="G37" s="1"/>
      <c r="H37" s="149"/>
      <c r="I37" s="208"/>
      <c r="J37" s="20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50"/>
      <c r="V37" s="1"/>
    </row>
    <row r="38" spans="1:22" ht="15">
      <c r="A38" s="146" t="s">
        <v>188</v>
      </c>
      <c r="B38" s="147"/>
      <c r="C38" s="147"/>
      <c r="D38" s="147"/>
      <c r="E38" s="147"/>
      <c r="F38" s="147"/>
      <c r="H38" s="148"/>
      <c r="I38" s="207"/>
      <c r="J38" s="20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50"/>
      <c r="V38" s="1"/>
    </row>
    <row r="39" spans="1:21" ht="12.75">
      <c r="A39" s="1"/>
      <c r="B39" s="2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</sheetData>
  <sheetProtection/>
  <mergeCells count="22">
    <mergeCell ref="I35:J35"/>
    <mergeCell ref="I36:J36"/>
    <mergeCell ref="I37:J37"/>
    <mergeCell ref="I38:J38"/>
    <mergeCell ref="I30:J30"/>
    <mergeCell ref="I31:J31"/>
    <mergeCell ref="B32:F32"/>
    <mergeCell ref="I32:J32"/>
    <mergeCell ref="I33:J33"/>
    <mergeCell ref="I34:J34"/>
    <mergeCell ref="I25:J25"/>
    <mergeCell ref="K25:T25"/>
    <mergeCell ref="I26:J26"/>
    <mergeCell ref="I27:J27"/>
    <mergeCell ref="I28:J28"/>
    <mergeCell ref="I29:J29"/>
    <mergeCell ref="E2:U2"/>
    <mergeCell ref="F4:I4"/>
    <mergeCell ref="K4:N4"/>
    <mergeCell ref="O4:R4"/>
    <mergeCell ref="B24:F24"/>
    <mergeCell ref="H24:T2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11"/>
  <dimension ref="A1:Y53"/>
  <sheetViews>
    <sheetView showGridLines="0" zoomScale="85" zoomScaleNormal="85" zoomScalePageLayoutView="0" workbookViewId="0" topLeftCell="A16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300</v>
      </c>
      <c r="D4" s="22" t="s">
        <v>17</v>
      </c>
      <c r="E4" s="141">
        <f>SUM(E6:E35)</f>
        <v>2.220446049250313E-15</v>
      </c>
      <c r="F4" s="213" t="s">
        <v>174</v>
      </c>
      <c r="G4" s="214"/>
      <c r="H4" s="214"/>
      <c r="I4" s="215"/>
      <c r="J4" s="141">
        <f>SUM(J6:J35)</f>
        <v>0</v>
      </c>
      <c r="K4" s="216" t="s">
        <v>175</v>
      </c>
      <c r="L4" s="228"/>
      <c r="M4" s="228"/>
      <c r="N4" s="229"/>
      <c r="O4" s="212" t="s">
        <v>30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13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/>
      <c r="F6" s="152"/>
      <c r="G6" s="75">
        <f aca="true" t="shared" si="0" ref="G6:G35">F6*0.1</f>
        <v>0</v>
      </c>
      <c r="H6" s="153">
        <f aca="true" t="shared" si="1" ref="H6:H35">E6+G6</f>
        <v>0</v>
      </c>
      <c r="I6" s="23"/>
      <c r="J6" s="151"/>
      <c r="K6" s="152"/>
      <c r="L6" s="8">
        <f aca="true" t="shared" si="2" ref="L6:L35">K6*0.1</f>
        <v>0</v>
      </c>
      <c r="M6" s="153">
        <f aca="true" t="shared" si="3" ref="M6:M35">J6+L6</f>
        <v>0</v>
      </c>
      <c r="N6" s="23"/>
      <c r="O6" s="154">
        <f aca="true" t="shared" si="4" ref="O6:O35">E6+J6</f>
        <v>0</v>
      </c>
      <c r="P6" s="76">
        <f aca="true" t="shared" si="5" ref="P6:P35">G6+L6</f>
        <v>0</v>
      </c>
      <c r="Q6" s="155">
        <f aca="true" t="shared" si="6" ref="Q6:Q35">H6+M6</f>
        <v>0</v>
      </c>
      <c r="R6" s="77">
        <f aca="true" t="shared" si="7" ref="R6:R35">I6+N6</f>
        <v>0</v>
      </c>
      <c r="S6" s="106"/>
      <c r="T6" s="78"/>
      <c r="U6" s="156" t="s">
        <v>189</v>
      </c>
      <c r="Y6" s="21"/>
    </row>
    <row r="7" spans="1:21" ht="15.75" customHeight="1">
      <c r="A7" s="9">
        <v>6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13.22</v>
      </c>
      <c r="F7" s="152">
        <v>25</v>
      </c>
      <c r="G7" s="75">
        <f t="shared" si="0"/>
        <v>2.5</v>
      </c>
      <c r="H7" s="153">
        <f t="shared" si="1"/>
        <v>15.72</v>
      </c>
      <c r="I7" s="23">
        <v>11</v>
      </c>
      <c r="J7" s="151">
        <v>-12.24</v>
      </c>
      <c r="K7" s="152">
        <v>88</v>
      </c>
      <c r="L7" s="8">
        <f t="shared" si="2"/>
        <v>8.8</v>
      </c>
      <c r="M7" s="153">
        <f t="shared" si="3"/>
        <v>-3.4399999999999995</v>
      </c>
      <c r="N7" s="23">
        <v>3</v>
      </c>
      <c r="O7" s="154">
        <f t="shared" si="4"/>
        <v>0.9800000000000004</v>
      </c>
      <c r="P7" s="76">
        <f t="shared" si="5"/>
        <v>11.3</v>
      </c>
      <c r="Q7" s="155">
        <f t="shared" si="6"/>
        <v>12.280000000000001</v>
      </c>
      <c r="R7" s="77">
        <f t="shared" si="7"/>
        <v>14</v>
      </c>
      <c r="S7" s="106"/>
      <c r="T7" s="78">
        <v>3</v>
      </c>
      <c r="U7" s="79">
        <f>R7+S7+T7</f>
        <v>17</v>
      </c>
    </row>
    <row r="8" spans="1:21" ht="15.75" customHeight="1">
      <c r="A8" s="10">
        <v>1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12.24</v>
      </c>
      <c r="F8" s="152">
        <v>5</v>
      </c>
      <c r="G8" s="75">
        <f t="shared" si="0"/>
        <v>0.5</v>
      </c>
      <c r="H8" s="153">
        <f t="shared" si="1"/>
        <v>12.74</v>
      </c>
      <c r="I8" s="23">
        <v>10</v>
      </c>
      <c r="J8" s="151">
        <v>7.2</v>
      </c>
      <c r="K8" s="152">
        <v>60</v>
      </c>
      <c r="L8" s="8">
        <f t="shared" si="2"/>
        <v>6</v>
      </c>
      <c r="M8" s="153">
        <f t="shared" si="3"/>
        <v>13.2</v>
      </c>
      <c r="N8" s="23">
        <v>10</v>
      </c>
      <c r="O8" s="154">
        <f t="shared" si="4"/>
        <v>19.44</v>
      </c>
      <c r="P8" s="76">
        <f t="shared" si="5"/>
        <v>6.5</v>
      </c>
      <c r="Q8" s="155">
        <f t="shared" si="6"/>
        <v>25.939999999999998</v>
      </c>
      <c r="R8" s="77">
        <f t="shared" si="7"/>
        <v>20</v>
      </c>
      <c r="S8" s="106">
        <v>3</v>
      </c>
      <c r="T8" s="78"/>
      <c r="U8" s="193">
        <f>R8+S8+T8</f>
        <v>23</v>
      </c>
    </row>
    <row r="9" spans="1:21" ht="15.75" customHeight="1">
      <c r="A9" s="9">
        <v>3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5.22</v>
      </c>
      <c r="F9" s="152">
        <v>54</v>
      </c>
      <c r="G9" s="75">
        <f t="shared" si="0"/>
        <v>5.4</v>
      </c>
      <c r="H9" s="153">
        <f t="shared" si="1"/>
        <v>10.620000000000001</v>
      </c>
      <c r="I9" s="23">
        <v>9</v>
      </c>
      <c r="J9" s="151">
        <v>7.6</v>
      </c>
      <c r="K9" s="152">
        <v>34</v>
      </c>
      <c r="L9" s="8">
        <f t="shared" si="2"/>
        <v>3.4000000000000004</v>
      </c>
      <c r="M9" s="153">
        <f t="shared" si="3"/>
        <v>11</v>
      </c>
      <c r="N9" s="23">
        <v>8</v>
      </c>
      <c r="O9" s="154">
        <f t="shared" si="4"/>
        <v>12.82</v>
      </c>
      <c r="P9" s="76">
        <f t="shared" si="5"/>
        <v>8.8</v>
      </c>
      <c r="Q9" s="155">
        <f t="shared" si="6"/>
        <v>21.62</v>
      </c>
      <c r="R9" s="77">
        <f t="shared" si="7"/>
        <v>17</v>
      </c>
      <c r="S9" s="106">
        <v>1</v>
      </c>
      <c r="T9" s="78">
        <v>1</v>
      </c>
      <c r="U9" s="79">
        <f>R9+S9+T9</f>
        <v>19</v>
      </c>
    </row>
    <row r="10" spans="1:21" ht="15.75" customHeight="1">
      <c r="A10" s="10">
        <v>14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2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6.24</v>
      </c>
      <c r="F11" s="152">
        <v>14</v>
      </c>
      <c r="G11" s="75">
        <f t="shared" si="0"/>
        <v>1.4000000000000001</v>
      </c>
      <c r="H11" s="153">
        <f t="shared" si="1"/>
        <v>7.640000000000001</v>
      </c>
      <c r="I11" s="23">
        <v>6</v>
      </c>
      <c r="J11" s="151">
        <v>9.54</v>
      </c>
      <c r="K11" s="152">
        <v>46</v>
      </c>
      <c r="L11" s="8">
        <f t="shared" si="2"/>
        <v>4.6000000000000005</v>
      </c>
      <c r="M11" s="153">
        <f t="shared" si="3"/>
        <v>14.14</v>
      </c>
      <c r="N11" s="23">
        <v>11</v>
      </c>
      <c r="O11" s="154">
        <f t="shared" si="4"/>
        <v>15.78</v>
      </c>
      <c r="P11" s="76">
        <f t="shared" si="5"/>
        <v>6.000000000000001</v>
      </c>
      <c r="Q11" s="155">
        <f t="shared" si="6"/>
        <v>21.78</v>
      </c>
      <c r="R11" s="77">
        <f t="shared" si="7"/>
        <v>17</v>
      </c>
      <c r="S11" s="106">
        <v>2</v>
      </c>
      <c r="T11" s="78"/>
      <c r="U11" s="79">
        <f>R11+S11+T11</f>
        <v>19</v>
      </c>
    </row>
    <row r="12" spans="1:21" ht="15.75" customHeight="1">
      <c r="A12" s="10">
        <v>15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/>
      <c r="F12" s="152"/>
      <c r="G12" s="75">
        <f t="shared" si="0"/>
        <v>0</v>
      </c>
      <c r="H12" s="153">
        <f t="shared" si="1"/>
        <v>0</v>
      </c>
      <c r="I12" s="23"/>
      <c r="J12" s="151"/>
      <c r="K12" s="152"/>
      <c r="L12" s="8">
        <f t="shared" si="2"/>
        <v>0</v>
      </c>
      <c r="M12" s="153">
        <f t="shared" si="3"/>
        <v>0</v>
      </c>
      <c r="N12" s="23"/>
      <c r="O12" s="154">
        <f t="shared" si="4"/>
        <v>0</v>
      </c>
      <c r="P12" s="76">
        <f t="shared" si="5"/>
        <v>0</v>
      </c>
      <c r="Q12" s="155">
        <f t="shared" si="6"/>
        <v>0</v>
      </c>
      <c r="R12" s="77">
        <f t="shared" si="7"/>
        <v>0</v>
      </c>
      <c r="S12" s="106"/>
      <c r="T12" s="78"/>
      <c r="U12" s="156" t="s">
        <v>189</v>
      </c>
    </row>
    <row r="13" spans="1:21" ht="15.75" customHeight="1">
      <c r="A13" s="9">
        <v>10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-16.68</v>
      </c>
      <c r="F13" s="152">
        <v>114</v>
      </c>
      <c r="G13" s="75">
        <f t="shared" si="0"/>
        <v>11.4</v>
      </c>
      <c r="H13" s="153">
        <f t="shared" si="1"/>
        <v>-5.279999999999999</v>
      </c>
      <c r="I13" s="23">
        <v>2</v>
      </c>
      <c r="J13" s="151">
        <v>0.22</v>
      </c>
      <c r="K13" s="152"/>
      <c r="L13" s="8">
        <f t="shared" si="2"/>
        <v>0</v>
      </c>
      <c r="M13" s="153">
        <f t="shared" si="3"/>
        <v>0.22</v>
      </c>
      <c r="N13" s="23">
        <v>4</v>
      </c>
      <c r="O13" s="154">
        <f t="shared" si="4"/>
        <v>-16.46</v>
      </c>
      <c r="P13" s="76">
        <f t="shared" si="5"/>
        <v>11.4</v>
      </c>
      <c r="Q13" s="155">
        <f t="shared" si="6"/>
        <v>-5.06</v>
      </c>
      <c r="R13" s="77">
        <f t="shared" si="7"/>
        <v>6</v>
      </c>
      <c r="S13" s="106"/>
      <c r="T13" s="78"/>
      <c r="U13" s="79">
        <f>R13+S13+T13</f>
        <v>6</v>
      </c>
    </row>
    <row r="14" spans="1:21" ht="15.75" customHeight="1">
      <c r="A14" s="10">
        <v>16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/>
      <c r="F14" s="152"/>
      <c r="G14" s="75">
        <f t="shared" si="0"/>
        <v>0</v>
      </c>
      <c r="H14" s="153">
        <f t="shared" si="1"/>
        <v>0</v>
      </c>
      <c r="I14" s="23"/>
      <c r="J14" s="151"/>
      <c r="K14" s="152"/>
      <c r="L14" s="8">
        <f t="shared" si="2"/>
        <v>0</v>
      </c>
      <c r="M14" s="153">
        <f t="shared" si="3"/>
        <v>0</v>
      </c>
      <c r="N14" s="23"/>
      <c r="O14" s="154">
        <f t="shared" si="4"/>
        <v>0</v>
      </c>
      <c r="P14" s="76">
        <f t="shared" si="5"/>
        <v>0</v>
      </c>
      <c r="Q14" s="155">
        <f t="shared" si="6"/>
        <v>0</v>
      </c>
      <c r="R14" s="77">
        <f t="shared" si="7"/>
        <v>0</v>
      </c>
      <c r="S14" s="106"/>
      <c r="T14" s="78"/>
      <c r="U14" s="156" t="s">
        <v>189</v>
      </c>
    </row>
    <row r="15" spans="1:21" ht="15.75" customHeight="1">
      <c r="A15" s="9">
        <v>17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18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19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20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21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22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/>
      <c r="F20" s="152"/>
      <c r="G20" s="75">
        <f t="shared" si="0"/>
        <v>0</v>
      </c>
      <c r="H20" s="153">
        <f t="shared" si="1"/>
        <v>0</v>
      </c>
      <c r="I20" s="23"/>
      <c r="J20" s="151"/>
      <c r="K20" s="152"/>
      <c r="L20" s="8">
        <f t="shared" si="2"/>
        <v>0</v>
      </c>
      <c r="M20" s="153">
        <f t="shared" si="3"/>
        <v>0</v>
      </c>
      <c r="N20" s="23"/>
      <c r="O20" s="154">
        <f t="shared" si="4"/>
        <v>0</v>
      </c>
      <c r="P20" s="76">
        <f t="shared" si="5"/>
        <v>0</v>
      </c>
      <c r="Q20" s="155">
        <f t="shared" si="6"/>
        <v>0</v>
      </c>
      <c r="R20" s="77">
        <f t="shared" si="7"/>
        <v>0</v>
      </c>
      <c r="S20" s="106"/>
      <c r="T20" s="78"/>
      <c r="U20" s="156" t="s">
        <v>189</v>
      </c>
    </row>
    <row r="21" spans="1:21" ht="15.75" customHeight="1">
      <c r="A21" s="9">
        <v>4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12.28</v>
      </c>
      <c r="F21" s="152">
        <v>56</v>
      </c>
      <c r="G21" s="75">
        <f t="shared" si="0"/>
        <v>5.6000000000000005</v>
      </c>
      <c r="H21" s="153">
        <f t="shared" si="1"/>
        <v>17.88</v>
      </c>
      <c r="I21" s="23">
        <v>12</v>
      </c>
      <c r="J21" s="151">
        <v>-2.56</v>
      </c>
      <c r="K21" s="152">
        <v>38</v>
      </c>
      <c r="L21" s="8">
        <f t="shared" si="2"/>
        <v>3.8000000000000003</v>
      </c>
      <c r="M21" s="153">
        <f t="shared" si="3"/>
        <v>1.2400000000000002</v>
      </c>
      <c r="N21" s="23">
        <v>5</v>
      </c>
      <c r="O21" s="154">
        <f t="shared" si="4"/>
        <v>9.719999999999999</v>
      </c>
      <c r="P21" s="76">
        <f t="shared" si="5"/>
        <v>9.4</v>
      </c>
      <c r="Q21" s="155">
        <f t="shared" si="6"/>
        <v>19.119999999999997</v>
      </c>
      <c r="R21" s="77">
        <f t="shared" si="7"/>
        <v>17</v>
      </c>
      <c r="S21" s="106"/>
      <c r="T21" s="78">
        <v>2</v>
      </c>
      <c r="U21" s="79">
        <f>R21+S21+T21</f>
        <v>19</v>
      </c>
    </row>
    <row r="22" spans="1:21" ht="15.75" customHeight="1">
      <c r="A22" s="10">
        <v>23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24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7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>
        <v>2.5</v>
      </c>
      <c r="F24" s="152">
        <v>66</v>
      </c>
      <c r="G24" s="75">
        <f t="shared" si="0"/>
        <v>6.6000000000000005</v>
      </c>
      <c r="H24" s="153">
        <f t="shared" si="1"/>
        <v>9.100000000000001</v>
      </c>
      <c r="I24" s="23">
        <v>8</v>
      </c>
      <c r="J24" s="151">
        <v>1.26</v>
      </c>
      <c r="K24" s="152">
        <v>10</v>
      </c>
      <c r="L24" s="8">
        <f t="shared" si="2"/>
        <v>1</v>
      </c>
      <c r="M24" s="153">
        <f t="shared" si="3"/>
        <v>2.26</v>
      </c>
      <c r="N24" s="23">
        <v>6</v>
      </c>
      <c r="O24" s="154">
        <f t="shared" si="4"/>
        <v>3.76</v>
      </c>
      <c r="P24" s="76">
        <f t="shared" si="5"/>
        <v>7.6000000000000005</v>
      </c>
      <c r="Q24" s="155">
        <f t="shared" si="6"/>
        <v>11.360000000000001</v>
      </c>
      <c r="R24" s="77">
        <f t="shared" si="7"/>
        <v>14</v>
      </c>
      <c r="S24" s="106"/>
      <c r="T24" s="78"/>
      <c r="U24" s="79">
        <f>R24+S24+T24</f>
        <v>14</v>
      </c>
    </row>
    <row r="25" spans="1:21" ht="15.75" customHeight="1">
      <c r="A25" s="9">
        <v>25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/>
      <c r="F25" s="152"/>
      <c r="G25" s="75">
        <f t="shared" si="0"/>
        <v>0</v>
      </c>
      <c r="H25" s="153">
        <f t="shared" si="1"/>
        <v>0</v>
      </c>
      <c r="I25" s="23"/>
      <c r="J25" s="151"/>
      <c r="K25" s="152"/>
      <c r="L25" s="8">
        <f t="shared" si="2"/>
        <v>0</v>
      </c>
      <c r="M25" s="153">
        <f t="shared" si="3"/>
        <v>0</v>
      </c>
      <c r="N25" s="23"/>
      <c r="O25" s="154">
        <f t="shared" si="4"/>
        <v>0</v>
      </c>
      <c r="P25" s="76">
        <f t="shared" si="5"/>
        <v>0</v>
      </c>
      <c r="Q25" s="155">
        <f t="shared" si="6"/>
        <v>0</v>
      </c>
      <c r="R25" s="77">
        <f t="shared" si="7"/>
        <v>0</v>
      </c>
      <c r="S25" s="106"/>
      <c r="T25" s="78"/>
      <c r="U25" s="156" t="s">
        <v>189</v>
      </c>
    </row>
    <row r="26" spans="1:21" ht="15.75" customHeight="1">
      <c r="A26" s="10">
        <v>26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8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-21.96</v>
      </c>
      <c r="F27" s="152">
        <v>1</v>
      </c>
      <c r="G27" s="75">
        <f t="shared" si="0"/>
        <v>0.1</v>
      </c>
      <c r="H27" s="153">
        <f t="shared" si="1"/>
        <v>-21.86</v>
      </c>
      <c r="I27" s="23">
        <v>1</v>
      </c>
      <c r="J27" s="151">
        <v>15.68</v>
      </c>
      <c r="K27" s="152">
        <v>34</v>
      </c>
      <c r="L27" s="8">
        <f t="shared" si="2"/>
        <v>3.4000000000000004</v>
      </c>
      <c r="M27" s="153">
        <f t="shared" si="3"/>
        <v>19.08</v>
      </c>
      <c r="N27" s="23">
        <v>12</v>
      </c>
      <c r="O27" s="154">
        <f t="shared" si="4"/>
        <v>-6.280000000000001</v>
      </c>
      <c r="P27" s="76">
        <f t="shared" si="5"/>
        <v>3.5000000000000004</v>
      </c>
      <c r="Q27" s="155">
        <f t="shared" si="6"/>
        <v>-2.780000000000001</v>
      </c>
      <c r="R27" s="77">
        <f t="shared" si="7"/>
        <v>13</v>
      </c>
      <c r="S27" s="106"/>
      <c r="T27" s="78"/>
      <c r="U27" s="79">
        <f>R27+S27+T27</f>
        <v>13</v>
      </c>
    </row>
    <row r="28" spans="1:21" ht="15.75" customHeight="1">
      <c r="A28" s="10">
        <v>27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/>
      <c r="F28" s="152"/>
      <c r="G28" s="75">
        <f t="shared" si="0"/>
        <v>0</v>
      </c>
      <c r="H28" s="153">
        <f t="shared" si="1"/>
        <v>0</v>
      </c>
      <c r="I28" s="23"/>
      <c r="J28" s="151"/>
      <c r="K28" s="152"/>
      <c r="L28" s="8">
        <f t="shared" si="2"/>
        <v>0</v>
      </c>
      <c r="M28" s="153">
        <f t="shared" si="3"/>
        <v>0</v>
      </c>
      <c r="N28" s="23"/>
      <c r="O28" s="154">
        <f t="shared" si="4"/>
        <v>0</v>
      </c>
      <c r="P28" s="76">
        <f t="shared" si="5"/>
        <v>0</v>
      </c>
      <c r="Q28" s="155">
        <f t="shared" si="6"/>
        <v>0</v>
      </c>
      <c r="R28" s="77">
        <f t="shared" si="7"/>
        <v>0</v>
      </c>
      <c r="S28" s="106"/>
      <c r="T28" s="78"/>
      <c r="U28" s="156" t="s">
        <v>189</v>
      </c>
    </row>
    <row r="29" spans="1:21" ht="15.75" customHeight="1">
      <c r="A29" s="9">
        <v>12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-8.9</v>
      </c>
      <c r="F29" s="152">
        <v>45</v>
      </c>
      <c r="G29" s="75">
        <f t="shared" si="0"/>
        <v>4.5</v>
      </c>
      <c r="H29" s="153">
        <f t="shared" si="1"/>
        <v>-4.4</v>
      </c>
      <c r="I29" s="23">
        <v>3</v>
      </c>
      <c r="J29" s="151">
        <v>-10.1</v>
      </c>
      <c r="K29" s="152">
        <v>34</v>
      </c>
      <c r="L29" s="8">
        <f t="shared" si="2"/>
        <v>3.4000000000000004</v>
      </c>
      <c r="M29" s="153">
        <f t="shared" si="3"/>
        <v>-6.699999999999999</v>
      </c>
      <c r="N29" s="23">
        <v>2</v>
      </c>
      <c r="O29" s="154">
        <f t="shared" si="4"/>
        <v>-19</v>
      </c>
      <c r="P29" s="76">
        <f t="shared" si="5"/>
        <v>7.9</v>
      </c>
      <c r="Q29" s="155">
        <f t="shared" si="6"/>
        <v>-11.1</v>
      </c>
      <c r="R29" s="77">
        <f t="shared" si="7"/>
        <v>5</v>
      </c>
      <c r="S29" s="106"/>
      <c r="T29" s="78"/>
      <c r="U29" s="79">
        <f>R29+S29+T29</f>
        <v>5</v>
      </c>
    </row>
    <row r="30" spans="1:21" ht="15.75" customHeight="1">
      <c r="A30" s="10">
        <v>28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9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-8.6</v>
      </c>
      <c r="F31" s="152">
        <v>73</v>
      </c>
      <c r="G31" s="75">
        <f t="shared" si="0"/>
        <v>7.300000000000001</v>
      </c>
      <c r="H31" s="153">
        <f t="shared" si="1"/>
        <v>-1.299999999999999</v>
      </c>
      <c r="I31" s="23">
        <v>4</v>
      </c>
      <c r="J31" s="151">
        <v>-5.8</v>
      </c>
      <c r="K31" s="152">
        <v>86</v>
      </c>
      <c r="L31" s="8">
        <f t="shared" si="2"/>
        <v>8.6</v>
      </c>
      <c r="M31" s="153">
        <f t="shared" si="3"/>
        <v>2.8</v>
      </c>
      <c r="N31" s="23">
        <v>7</v>
      </c>
      <c r="O31" s="154">
        <f t="shared" si="4"/>
        <v>-14.399999999999999</v>
      </c>
      <c r="P31" s="76">
        <f t="shared" si="5"/>
        <v>15.9</v>
      </c>
      <c r="Q31" s="155">
        <f t="shared" si="6"/>
        <v>1.5000000000000009</v>
      </c>
      <c r="R31" s="77">
        <f t="shared" si="7"/>
        <v>11</v>
      </c>
      <c r="S31" s="106"/>
      <c r="T31" s="78"/>
      <c r="U31" s="79">
        <f>R31+S31+T31</f>
        <v>11</v>
      </c>
    </row>
    <row r="32" spans="1:21" ht="15.75" customHeight="1">
      <c r="A32" s="10">
        <v>5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2.46</v>
      </c>
      <c r="F32" s="152">
        <v>54</v>
      </c>
      <c r="G32" s="75">
        <f t="shared" si="0"/>
        <v>5.4</v>
      </c>
      <c r="H32" s="153">
        <f t="shared" si="1"/>
        <v>7.86</v>
      </c>
      <c r="I32" s="23">
        <v>7</v>
      </c>
      <c r="J32" s="151">
        <v>9.62</v>
      </c>
      <c r="K32" s="152">
        <v>16</v>
      </c>
      <c r="L32" s="8">
        <f t="shared" si="2"/>
        <v>1.6</v>
      </c>
      <c r="M32" s="153">
        <f t="shared" si="3"/>
        <v>11.219999999999999</v>
      </c>
      <c r="N32" s="23">
        <v>9</v>
      </c>
      <c r="O32" s="154">
        <f t="shared" si="4"/>
        <v>12.079999999999998</v>
      </c>
      <c r="P32" s="76">
        <f t="shared" si="5"/>
        <v>7</v>
      </c>
      <c r="Q32" s="155">
        <f t="shared" si="6"/>
        <v>19.08</v>
      </c>
      <c r="R32" s="77">
        <f t="shared" si="7"/>
        <v>16</v>
      </c>
      <c r="S32" s="106"/>
      <c r="T32" s="78"/>
      <c r="U32" s="79">
        <f>R32+S32+T32</f>
        <v>16</v>
      </c>
    </row>
    <row r="33" spans="1:21" ht="15.75" customHeight="1">
      <c r="A33" s="9">
        <v>11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1.98</v>
      </c>
      <c r="F33" s="152">
        <v>18</v>
      </c>
      <c r="G33" s="75">
        <f t="shared" si="0"/>
        <v>1.8</v>
      </c>
      <c r="H33" s="153">
        <f t="shared" si="1"/>
        <v>3.7800000000000002</v>
      </c>
      <c r="I33" s="23">
        <v>5</v>
      </c>
      <c r="J33" s="151">
        <v>-20.42</v>
      </c>
      <c r="K33" s="152">
        <v>5</v>
      </c>
      <c r="L33" s="8">
        <f t="shared" si="2"/>
        <v>0.5</v>
      </c>
      <c r="M33" s="153">
        <f t="shared" si="3"/>
        <v>-19.92</v>
      </c>
      <c r="N33" s="23">
        <v>1</v>
      </c>
      <c r="O33" s="154">
        <f t="shared" si="4"/>
        <v>-18.44</v>
      </c>
      <c r="P33" s="76">
        <f t="shared" si="5"/>
        <v>2.3</v>
      </c>
      <c r="Q33" s="155">
        <f t="shared" si="6"/>
        <v>-16.14</v>
      </c>
      <c r="R33" s="77">
        <f t="shared" si="7"/>
        <v>6</v>
      </c>
      <c r="S33" s="106"/>
      <c r="T33" s="78"/>
      <c r="U33" s="79">
        <f>R33+S33+T33</f>
        <v>6</v>
      </c>
    </row>
    <row r="34" spans="1:21" ht="15.75" customHeight="1">
      <c r="A34" s="10">
        <v>29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30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/>
      <c r="F35" s="152"/>
      <c r="G35" s="75">
        <f t="shared" si="0"/>
        <v>0</v>
      </c>
      <c r="H35" s="153">
        <f t="shared" si="1"/>
        <v>0</v>
      </c>
      <c r="I35" s="23"/>
      <c r="J35" s="151"/>
      <c r="K35" s="152"/>
      <c r="L35" s="8">
        <f t="shared" si="2"/>
        <v>0</v>
      </c>
      <c r="M35" s="153">
        <f t="shared" si="3"/>
        <v>0</v>
      </c>
      <c r="N35" s="23"/>
      <c r="O35" s="154">
        <f t="shared" si="4"/>
        <v>0</v>
      </c>
      <c r="P35" s="76">
        <f t="shared" si="5"/>
        <v>0</v>
      </c>
      <c r="Q35" s="155">
        <f t="shared" si="6"/>
        <v>0</v>
      </c>
      <c r="R35" s="77">
        <f t="shared" si="7"/>
        <v>0</v>
      </c>
      <c r="S35" s="106"/>
      <c r="T35" s="78"/>
      <c r="U35" s="156" t="s">
        <v>189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1" ht="15.75" customHeight="1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</row>
    <row r="39" spans="1:20" ht="15.75" customHeight="1">
      <c r="A39" s="143" t="s">
        <v>183</v>
      </c>
      <c r="B39" s="201" t="s">
        <v>293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.75" customHeight="1">
      <c r="A40" s="146" t="s">
        <v>184</v>
      </c>
      <c r="B40" s="202" t="s">
        <v>294</v>
      </c>
      <c r="C40" s="147"/>
      <c r="D40" s="147"/>
      <c r="E40" s="147"/>
      <c r="F40" s="147"/>
      <c r="H40" s="148">
        <v>64</v>
      </c>
      <c r="I40" s="207" t="s">
        <v>97</v>
      </c>
      <c r="J40" s="207"/>
      <c r="K40" s="140" t="s">
        <v>265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.75" customHeight="1">
      <c r="A41" s="143" t="s">
        <v>185</v>
      </c>
      <c r="B41" s="201" t="s">
        <v>295</v>
      </c>
      <c r="C41" s="144"/>
      <c r="D41" s="144"/>
      <c r="E41" s="144"/>
      <c r="F41" s="144"/>
      <c r="H41" s="149"/>
      <c r="I41" s="208"/>
      <c r="J41" s="20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.75" customHeight="1">
      <c r="A42" s="146" t="s">
        <v>186</v>
      </c>
      <c r="B42" s="147"/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.75" customHeight="1">
      <c r="A43" s="143" t="s">
        <v>187</v>
      </c>
      <c r="B43" s="144"/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.75" customHeight="1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.75" customHeight="1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.75" customHeight="1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.75" customHeight="1">
      <c r="A47" s="143" t="s">
        <v>183</v>
      </c>
      <c r="B47" s="201" t="s">
        <v>296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.75" customHeight="1">
      <c r="A48" s="146" t="s">
        <v>184</v>
      </c>
      <c r="B48" s="202" t="s">
        <v>297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.75" customHeight="1">
      <c r="A49" s="143" t="s">
        <v>185</v>
      </c>
      <c r="B49" s="201" t="s">
        <v>298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.75" customHeight="1">
      <c r="A50" s="146" t="s">
        <v>186</v>
      </c>
      <c r="B50" s="147"/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.75" customHeight="1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.75" customHeight="1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2"/>
  <dimension ref="A1:J37"/>
  <sheetViews>
    <sheetView showGridLines="0" zoomScale="90" zoomScaleNormal="90" zoomScalePageLayoutView="0" workbookViewId="0" topLeftCell="A1">
      <selection activeCell="A3" sqref="A3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6" width="8.7109375" style="0" customWidth="1"/>
    <col min="7" max="7" width="3.71093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8" ht="24" customHeight="1">
      <c r="A2" s="1"/>
      <c r="C2" s="1"/>
      <c r="D2" s="1"/>
      <c r="E2" s="1"/>
      <c r="F2" s="1"/>
      <c r="G2" s="1"/>
      <c r="H2" s="1"/>
    </row>
    <row r="3" spans="1:8" ht="9" customHeight="1">
      <c r="A3" s="1"/>
      <c r="B3" s="2"/>
      <c r="C3" s="1"/>
      <c r="D3" s="1"/>
      <c r="E3" s="1"/>
      <c r="F3" s="1"/>
      <c r="G3" s="1"/>
      <c r="H3" s="1"/>
    </row>
    <row r="4" spans="1:8" ht="12.75">
      <c r="A4" s="20"/>
      <c r="B4" s="5"/>
      <c r="C4" s="1"/>
      <c r="D4" s="1"/>
      <c r="E4" s="1"/>
      <c r="F4" s="1"/>
      <c r="G4" s="1"/>
      <c r="H4" s="1"/>
    </row>
    <row r="5" spans="1:6" ht="14.25" thickBot="1">
      <c r="A5" s="11" t="s">
        <v>2</v>
      </c>
      <c r="B5" s="12" t="s">
        <v>3</v>
      </c>
      <c r="C5" s="13" t="s">
        <v>4</v>
      </c>
      <c r="D5" s="14"/>
      <c r="E5" s="67" t="s">
        <v>229</v>
      </c>
      <c r="F5" s="15" t="s">
        <v>230</v>
      </c>
    </row>
    <row r="6" spans="1:6" ht="15.75" customHeight="1">
      <c r="A6" s="10"/>
      <c r="B6" s="72">
        <f>HRÁČI!B22</f>
        <v>120</v>
      </c>
      <c r="C6" s="73" t="str">
        <f>HRÁČI!C22</f>
        <v>Urban</v>
      </c>
      <c r="D6" s="74" t="str">
        <f>HRÁČI!D22</f>
        <v>Daniel</v>
      </c>
      <c r="E6" s="197">
        <v>1</v>
      </c>
      <c r="F6" s="198">
        <v>1</v>
      </c>
    </row>
    <row r="7" spans="1:6" ht="15.75" customHeight="1">
      <c r="A7" s="9"/>
      <c r="B7" s="80">
        <f>HRÁČI!B24</f>
        <v>122</v>
      </c>
      <c r="C7" s="81" t="str">
        <f>HRÁČI!C24</f>
        <v>Šereš</v>
      </c>
      <c r="D7" s="82" t="str">
        <f>HRÁČI!D24</f>
        <v>Karol</v>
      </c>
      <c r="E7" s="197">
        <v>1</v>
      </c>
      <c r="F7" s="198">
        <v>2</v>
      </c>
    </row>
    <row r="8" spans="1:6" ht="15.75" customHeight="1">
      <c r="A8" s="10"/>
      <c r="B8" s="80">
        <f>HRÁČI!B17</f>
        <v>115</v>
      </c>
      <c r="C8" s="81" t="str">
        <f>HRÁČI!C17</f>
        <v>Rigo</v>
      </c>
      <c r="D8" s="82" t="str">
        <f>HRÁČI!D17</f>
        <v>Ľudovít</v>
      </c>
      <c r="E8" s="197">
        <v>1</v>
      </c>
      <c r="F8" s="198">
        <v>3</v>
      </c>
    </row>
    <row r="9" spans="1:6" ht="15.75" customHeight="1">
      <c r="A9" s="9"/>
      <c r="B9" s="80">
        <f>HRÁČI!B26</f>
        <v>124</v>
      </c>
      <c r="C9" s="81" t="str">
        <f>HRÁČI!C26</f>
        <v>Biely</v>
      </c>
      <c r="D9" s="82" t="str">
        <f>HRÁČI!D26</f>
        <v>Peter</v>
      </c>
      <c r="E9" s="197">
        <v>1</v>
      </c>
      <c r="F9" s="198">
        <v>4</v>
      </c>
    </row>
    <row r="10" spans="1:6" ht="15.75" customHeight="1">
      <c r="A10" s="10"/>
      <c r="B10" s="80">
        <f>HRÁČI!B28</f>
        <v>126</v>
      </c>
      <c r="C10" s="81" t="str">
        <f>HRÁČI!C28</f>
        <v>Dohnány</v>
      </c>
      <c r="D10" s="82" t="str">
        <f>HRÁČI!D28</f>
        <v>Roman</v>
      </c>
      <c r="E10" s="197">
        <v>1</v>
      </c>
      <c r="F10" s="198">
        <v>5</v>
      </c>
    </row>
    <row r="11" spans="1:6" ht="15.75" customHeight="1">
      <c r="A11" s="9"/>
      <c r="B11" s="80">
        <f>HRÁČI!B30</f>
        <v>128</v>
      </c>
      <c r="C11" s="81" t="str">
        <f>HRÁČI!C30</f>
        <v>Alfoldy</v>
      </c>
      <c r="D11" s="82" t="str">
        <f>HRÁČI!D30</f>
        <v>František</v>
      </c>
      <c r="E11" s="197">
        <v>1</v>
      </c>
      <c r="F11" s="198">
        <v>6</v>
      </c>
    </row>
    <row r="12" spans="1:6" ht="15.75" customHeight="1">
      <c r="A12" s="10"/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97">
        <v>1</v>
      </c>
      <c r="F12" s="198">
        <v>7</v>
      </c>
    </row>
    <row r="13" spans="1:6" ht="15.75" customHeight="1">
      <c r="A13" s="9"/>
      <c r="B13" s="80">
        <f>HRÁČI!B29</f>
        <v>127</v>
      </c>
      <c r="C13" s="81" t="str">
        <f>HRÁČI!C29</f>
        <v>Gavula</v>
      </c>
      <c r="D13" s="82" t="str">
        <f>HRÁČI!D29</f>
        <v>Gabriel</v>
      </c>
      <c r="E13" s="197">
        <v>1</v>
      </c>
      <c r="F13" s="198">
        <v>8</v>
      </c>
    </row>
    <row r="14" spans="1:6" ht="15.75" customHeight="1">
      <c r="A14" s="10"/>
      <c r="B14" s="80">
        <f>HRÁČI!B18</f>
        <v>116</v>
      </c>
      <c r="C14" s="81" t="str">
        <f>HRÁČI!C18</f>
        <v>Učník</v>
      </c>
      <c r="D14" s="82" t="str">
        <f>HRÁČI!D18</f>
        <v>Stanislav</v>
      </c>
      <c r="E14" s="197">
        <v>1</v>
      </c>
      <c r="F14" s="198">
        <v>9</v>
      </c>
    </row>
    <row r="15" spans="1:6" ht="15.75" customHeight="1">
      <c r="A15" s="9"/>
      <c r="B15" s="80">
        <f>HRÁČI!B32</f>
        <v>130</v>
      </c>
      <c r="C15" s="81" t="str">
        <f>HRÁČI!C32</f>
        <v>Serbin</v>
      </c>
      <c r="D15" s="82" t="str">
        <f>HRÁČI!D32</f>
        <v>Rastislav</v>
      </c>
      <c r="E15" s="197">
        <v>1</v>
      </c>
      <c r="F15" s="198">
        <v>10</v>
      </c>
    </row>
    <row r="16" spans="1:6" ht="15.75" customHeight="1">
      <c r="A16" s="10"/>
      <c r="B16" s="80">
        <f>HRÁČI!B5</f>
        <v>103</v>
      </c>
      <c r="C16" s="81" t="str">
        <f>HRÁČI!C5</f>
        <v>Kazimír </v>
      </c>
      <c r="D16" s="82" t="str">
        <f>HRÁČI!D5</f>
        <v>Jozef</v>
      </c>
      <c r="E16" s="197">
        <v>1</v>
      </c>
      <c r="F16" s="198">
        <v>11</v>
      </c>
    </row>
    <row r="17" spans="1:6" ht="15.75" customHeight="1">
      <c r="A17" s="9"/>
      <c r="B17" s="80">
        <f>HRÁČI!B10</f>
        <v>108</v>
      </c>
      <c r="C17" s="81" t="str">
        <f>HRÁČI!C10</f>
        <v>Vavríková</v>
      </c>
      <c r="D17" s="82" t="str">
        <f>HRÁČI!D10</f>
        <v>Lucia</v>
      </c>
      <c r="E17" s="197">
        <v>1</v>
      </c>
      <c r="F17" s="198">
        <v>12</v>
      </c>
    </row>
    <row r="18" spans="1:6" ht="15.75" customHeight="1">
      <c r="A18" s="10"/>
      <c r="B18" s="80">
        <f>HRÁČI!B8</f>
        <v>106</v>
      </c>
      <c r="C18" s="81" t="str">
        <f>HRÁČI!C8</f>
        <v>Bisák </v>
      </c>
      <c r="D18" s="82" t="str">
        <f>HRÁČI!D8</f>
        <v>Viliam</v>
      </c>
      <c r="E18" s="197">
        <v>1</v>
      </c>
      <c r="F18" s="198">
        <v>13</v>
      </c>
    </row>
    <row r="19" spans="1:6" ht="15.75" customHeight="1">
      <c r="A19" s="9"/>
      <c r="B19" s="80">
        <f>HRÁČI!B4</f>
        <v>102</v>
      </c>
      <c r="C19" s="81" t="str">
        <f>HRÁČI!C4</f>
        <v>Leskovský  </v>
      </c>
      <c r="D19" s="82" t="str">
        <f>HRÁČI!D4</f>
        <v>Roman</v>
      </c>
      <c r="E19" s="197">
        <v>1</v>
      </c>
      <c r="F19" s="198">
        <v>14</v>
      </c>
    </row>
    <row r="20" spans="1:6" ht="15.75" customHeight="1">
      <c r="A20" s="10"/>
      <c r="B20" s="80">
        <f>HRÁČI!B7</f>
        <v>105</v>
      </c>
      <c r="C20" s="81" t="str">
        <f>HRÁČI!C7</f>
        <v>Vavrík  </v>
      </c>
      <c r="D20" s="82" t="str">
        <f>HRÁČI!D7</f>
        <v>Ivan</v>
      </c>
      <c r="E20" s="197">
        <v>1</v>
      </c>
      <c r="F20" s="198">
        <v>15</v>
      </c>
    </row>
    <row r="21" spans="1:6" ht="15.75" customHeight="1">
      <c r="A21" s="9"/>
      <c r="B21" s="80">
        <f>HRÁČI!B3</f>
        <v>101</v>
      </c>
      <c r="C21" s="81" t="str">
        <f>HRÁČI!C3</f>
        <v>Dobiaš</v>
      </c>
      <c r="D21" s="82" t="str">
        <f>HRÁČI!D3</f>
        <v>Martin</v>
      </c>
      <c r="E21" s="197"/>
      <c r="F21" s="198"/>
    </row>
    <row r="22" spans="1:6" ht="15.75" customHeight="1">
      <c r="A22" s="10"/>
      <c r="B22" s="80">
        <f>HRÁČI!B6</f>
        <v>104</v>
      </c>
      <c r="C22" s="81" t="str">
        <f>HRÁČI!C6</f>
        <v>Vavrík  </v>
      </c>
      <c r="D22" s="82" t="str">
        <f>HRÁČI!D6</f>
        <v>Roman</v>
      </c>
      <c r="E22" s="197"/>
      <c r="F22" s="198"/>
    </row>
    <row r="23" spans="1:6" ht="15.75" customHeight="1">
      <c r="A23" s="9"/>
      <c r="B23" s="80">
        <f>HRÁČI!B11</f>
        <v>109</v>
      </c>
      <c r="C23" s="81" t="str">
        <f>HRÁČI!C11</f>
        <v>Andraščíková  </v>
      </c>
      <c r="D23" s="82" t="str">
        <f>HRÁČI!D11</f>
        <v>Beáta</v>
      </c>
      <c r="E23" s="197"/>
      <c r="F23" s="198"/>
    </row>
    <row r="24" spans="1:6" ht="15.75" customHeight="1">
      <c r="A24" s="10"/>
      <c r="B24" s="80">
        <f>HRÁČI!B12</f>
        <v>110</v>
      </c>
      <c r="C24" s="81" t="str">
        <f>HRÁČI!C12</f>
        <v>Andraščík</v>
      </c>
      <c r="D24" s="82" t="str">
        <f>HRÁČI!D12</f>
        <v>Michal</v>
      </c>
      <c r="E24" s="197"/>
      <c r="F24" s="198"/>
    </row>
    <row r="25" spans="1:6" ht="15.75" customHeight="1">
      <c r="A25" s="9"/>
      <c r="B25" s="80">
        <f>HRÁČI!B13</f>
        <v>111</v>
      </c>
      <c r="C25" s="81" t="str">
        <f>HRÁČI!C13</f>
        <v>Andraščíková  </v>
      </c>
      <c r="D25" s="82" t="str">
        <f>HRÁČI!D13</f>
        <v>Katarína</v>
      </c>
      <c r="E25" s="197"/>
      <c r="F25" s="198"/>
    </row>
    <row r="26" spans="1:6" ht="15.75" customHeight="1">
      <c r="A26" s="10"/>
      <c r="B26" s="80">
        <f>HRÁČI!B14</f>
        <v>112</v>
      </c>
      <c r="C26" s="81" t="str">
        <f>HRÁČI!C14</f>
        <v>Buch</v>
      </c>
      <c r="D26" s="82" t="str">
        <f>HRÁČI!D14</f>
        <v>Peter</v>
      </c>
      <c r="E26" s="197"/>
      <c r="F26" s="198"/>
    </row>
    <row r="27" spans="1:6" ht="15.75" customHeight="1">
      <c r="A27" s="9"/>
      <c r="B27" s="80">
        <f>HRÁČI!B15</f>
        <v>113</v>
      </c>
      <c r="C27" s="81" t="str">
        <f>HRÁČI!C15</f>
        <v>Danics</v>
      </c>
      <c r="D27" s="82" t="str">
        <f>HRÁČI!D15</f>
        <v>Erich</v>
      </c>
      <c r="E27" s="197"/>
      <c r="F27" s="198"/>
    </row>
    <row r="28" spans="1:6" ht="15.75" customHeight="1">
      <c r="A28" s="10"/>
      <c r="B28" s="80">
        <f>HRÁČI!B16</f>
        <v>114</v>
      </c>
      <c r="C28" s="81" t="str">
        <f>HRÁČI!C16</f>
        <v>Pecov</v>
      </c>
      <c r="D28" s="82" t="str">
        <f>HRÁČI!D16</f>
        <v>Ivan</v>
      </c>
      <c r="E28" s="197"/>
      <c r="F28" s="198"/>
    </row>
    <row r="29" spans="1:6" ht="15.75" customHeight="1">
      <c r="A29" s="9"/>
      <c r="B29" s="80">
        <f>HRÁČI!B19</f>
        <v>117</v>
      </c>
      <c r="C29" s="81" t="str">
        <f>HRÁČI!C19</f>
        <v>Vlčko</v>
      </c>
      <c r="D29" s="82" t="str">
        <f>HRÁČI!D19</f>
        <v>Miroslav</v>
      </c>
      <c r="E29" s="197"/>
      <c r="F29" s="198"/>
    </row>
    <row r="30" spans="1:6" ht="15.75" customHeight="1">
      <c r="A30" s="10"/>
      <c r="B30" s="80">
        <f>HRÁČI!B20</f>
        <v>118</v>
      </c>
      <c r="C30" s="81" t="str">
        <f>HRÁČI!C20</f>
        <v>Stadtrucker </v>
      </c>
      <c r="D30" s="82" t="str">
        <f>HRÁČI!D20</f>
        <v>Fedor</v>
      </c>
      <c r="E30" s="197"/>
      <c r="F30" s="198"/>
    </row>
    <row r="31" spans="1:10" ht="15.75" customHeight="1">
      <c r="A31" s="9"/>
      <c r="B31" s="80">
        <f>HRÁČI!B21</f>
        <v>119</v>
      </c>
      <c r="C31" s="81" t="str">
        <f>HRÁČI!C21</f>
        <v>Češek</v>
      </c>
      <c r="D31" s="82" t="str">
        <f>HRÁČI!D21</f>
        <v>Ján</v>
      </c>
      <c r="E31" s="197"/>
      <c r="F31" s="198"/>
      <c r="J31" s="21"/>
    </row>
    <row r="32" spans="1:6" ht="15.75" customHeight="1">
      <c r="A32" s="10"/>
      <c r="B32" s="80">
        <f>HRÁČI!B23</f>
        <v>121</v>
      </c>
      <c r="C32" s="81" t="str">
        <f>HRÁČI!C23</f>
        <v>Svätojánsky</v>
      </c>
      <c r="D32" s="82" t="str">
        <f>HRÁČI!D23</f>
        <v>Daniel</v>
      </c>
      <c r="E32" s="197"/>
      <c r="F32" s="198"/>
    </row>
    <row r="33" spans="1:6" ht="15.75" customHeight="1">
      <c r="A33" s="9"/>
      <c r="B33" s="80">
        <f>HRÁČI!B25</f>
        <v>123</v>
      </c>
      <c r="C33" s="81" t="str">
        <f>HRÁČI!C25</f>
        <v>Jamečný</v>
      </c>
      <c r="D33" s="82" t="str">
        <f>HRÁČI!D25</f>
        <v>Milan</v>
      </c>
      <c r="E33" s="197"/>
      <c r="F33" s="198"/>
    </row>
    <row r="34" spans="1:6" ht="15.75" customHeight="1">
      <c r="A34" s="10"/>
      <c r="B34" s="80">
        <f>HRÁČI!B27</f>
        <v>125</v>
      </c>
      <c r="C34" s="81" t="str">
        <f>HRÁČI!C27</f>
        <v>Slivovič</v>
      </c>
      <c r="D34" s="82" t="str">
        <f>HRÁČI!D27</f>
        <v>Michal</v>
      </c>
      <c r="E34" s="197"/>
      <c r="F34" s="198"/>
    </row>
    <row r="35" spans="1:6" ht="15.75" customHeight="1">
      <c r="A35" s="9"/>
      <c r="B35" s="80">
        <f>HRÁČI!B31</f>
        <v>129</v>
      </c>
      <c r="C35" s="81" t="str">
        <f>HRÁČI!C31</f>
        <v>Rotter</v>
      </c>
      <c r="D35" s="82" t="str">
        <f>HRÁČI!D31</f>
        <v>Martin</v>
      </c>
      <c r="E35" s="197"/>
      <c r="F35" s="198"/>
    </row>
    <row r="36" spans="1:6" ht="12.75">
      <c r="A36" s="1"/>
      <c r="E36" s="139"/>
      <c r="F36" s="7"/>
    </row>
    <row r="37" spans="4:5" ht="12.75">
      <c r="D37" t="s">
        <v>234</v>
      </c>
      <c r="E37" s="197">
        <f>SUM(E6:E35)</f>
        <v>15</v>
      </c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7"/>
  <dimension ref="A1:Y37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5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300</v>
      </c>
      <c r="D4" s="22" t="s">
        <v>17</v>
      </c>
      <c r="E4" s="141">
        <f>SUM(E6:E17)</f>
        <v>0</v>
      </c>
      <c r="F4" s="213" t="s">
        <v>174</v>
      </c>
      <c r="G4" s="214"/>
      <c r="H4" s="214"/>
      <c r="I4" s="215"/>
      <c r="J4" s="141">
        <f>SUM(J6:J17)</f>
        <v>0</v>
      </c>
      <c r="K4" s="216" t="s">
        <v>175</v>
      </c>
      <c r="L4" s="228"/>
      <c r="M4" s="228"/>
      <c r="N4" s="229"/>
      <c r="O4" s="212" t="s">
        <v>30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HRÁČI!B5</f>
        <v>103</v>
      </c>
      <c r="C6" s="73" t="str">
        <f>HRÁČI!C5</f>
        <v>Kazimír </v>
      </c>
      <c r="D6" s="74" t="str">
        <f>HRÁČI!D5</f>
        <v>Jozef</v>
      </c>
      <c r="E6" s="151">
        <v>12.24</v>
      </c>
      <c r="F6" s="152">
        <v>5</v>
      </c>
      <c r="G6" s="75">
        <f aca="true" t="shared" si="0" ref="G6:G17">F6*0.1</f>
        <v>0.5</v>
      </c>
      <c r="H6" s="153">
        <f aca="true" t="shared" si="1" ref="H6:H17">E6+G6</f>
        <v>12.74</v>
      </c>
      <c r="I6" s="23">
        <v>10</v>
      </c>
      <c r="J6" s="151">
        <v>7.2</v>
      </c>
      <c r="K6" s="152">
        <v>60</v>
      </c>
      <c r="L6" s="8">
        <f aca="true" t="shared" si="2" ref="L6:L17">K6*0.1</f>
        <v>6</v>
      </c>
      <c r="M6" s="153">
        <f aca="true" t="shared" si="3" ref="M6:M17">J6+L6</f>
        <v>13.2</v>
      </c>
      <c r="N6" s="23">
        <v>10</v>
      </c>
      <c r="O6" s="154">
        <f aca="true" t="shared" si="4" ref="O6:O17">E6+J6</f>
        <v>19.44</v>
      </c>
      <c r="P6" s="76">
        <f aca="true" t="shared" si="5" ref="P6:P17">G6+L6</f>
        <v>6.5</v>
      </c>
      <c r="Q6" s="155">
        <f aca="true" t="shared" si="6" ref="Q6:Q17">H6+M6</f>
        <v>25.939999999999998</v>
      </c>
      <c r="R6" s="77">
        <f aca="true" t="shared" si="7" ref="R6:R17">I6+N6</f>
        <v>20</v>
      </c>
      <c r="S6" s="106">
        <v>3</v>
      </c>
      <c r="T6" s="78"/>
      <c r="U6" s="193">
        <f aca="true" t="shared" si="8" ref="U6:U17">R6+S6+T6</f>
        <v>23</v>
      </c>
      <c r="Y6" s="21"/>
    </row>
    <row r="7" spans="1:21" ht="15.75" customHeight="1">
      <c r="A7" s="9">
        <v>2</v>
      </c>
      <c r="B7" s="80">
        <f>HRÁČI!B8</f>
        <v>106</v>
      </c>
      <c r="C7" s="81" t="str">
        <f>HRÁČI!C8</f>
        <v>Bisák </v>
      </c>
      <c r="D7" s="82" t="str">
        <f>HRÁČI!D8</f>
        <v>Viliam</v>
      </c>
      <c r="E7" s="151">
        <v>6.24</v>
      </c>
      <c r="F7" s="152">
        <v>14</v>
      </c>
      <c r="G7" s="75">
        <f t="shared" si="0"/>
        <v>1.4000000000000001</v>
      </c>
      <c r="H7" s="153">
        <f t="shared" si="1"/>
        <v>7.640000000000001</v>
      </c>
      <c r="I7" s="23">
        <v>6</v>
      </c>
      <c r="J7" s="151">
        <v>9.54</v>
      </c>
      <c r="K7" s="152">
        <v>46</v>
      </c>
      <c r="L7" s="8">
        <f t="shared" si="2"/>
        <v>4.6000000000000005</v>
      </c>
      <c r="M7" s="153">
        <f t="shared" si="3"/>
        <v>14.14</v>
      </c>
      <c r="N7" s="23">
        <v>11</v>
      </c>
      <c r="O7" s="154">
        <f t="shared" si="4"/>
        <v>15.78</v>
      </c>
      <c r="P7" s="76">
        <f t="shared" si="5"/>
        <v>6.000000000000001</v>
      </c>
      <c r="Q7" s="155">
        <f t="shared" si="6"/>
        <v>21.78</v>
      </c>
      <c r="R7" s="77">
        <f t="shared" si="7"/>
        <v>17</v>
      </c>
      <c r="S7" s="106">
        <v>2</v>
      </c>
      <c r="T7" s="78"/>
      <c r="U7" s="79">
        <f t="shared" si="8"/>
        <v>19</v>
      </c>
    </row>
    <row r="8" spans="1:21" ht="15.75" customHeight="1">
      <c r="A8" s="10">
        <v>3</v>
      </c>
      <c r="B8" s="80">
        <f>HRÁČI!B6</f>
        <v>104</v>
      </c>
      <c r="C8" s="81" t="str">
        <f>HRÁČI!C6</f>
        <v>Vavrík  </v>
      </c>
      <c r="D8" s="82" t="str">
        <f>HRÁČI!D6</f>
        <v>Roman</v>
      </c>
      <c r="E8" s="151">
        <v>5.22</v>
      </c>
      <c r="F8" s="152">
        <v>54</v>
      </c>
      <c r="G8" s="75">
        <f t="shared" si="0"/>
        <v>5.4</v>
      </c>
      <c r="H8" s="153">
        <f t="shared" si="1"/>
        <v>10.620000000000001</v>
      </c>
      <c r="I8" s="23">
        <v>9</v>
      </c>
      <c r="J8" s="151">
        <v>7.6</v>
      </c>
      <c r="K8" s="152">
        <v>34</v>
      </c>
      <c r="L8" s="8">
        <f t="shared" si="2"/>
        <v>3.4000000000000004</v>
      </c>
      <c r="M8" s="153">
        <f t="shared" si="3"/>
        <v>11</v>
      </c>
      <c r="N8" s="23">
        <v>8</v>
      </c>
      <c r="O8" s="154">
        <f t="shared" si="4"/>
        <v>12.82</v>
      </c>
      <c r="P8" s="76">
        <f t="shared" si="5"/>
        <v>8.8</v>
      </c>
      <c r="Q8" s="155">
        <f t="shared" si="6"/>
        <v>21.62</v>
      </c>
      <c r="R8" s="77">
        <f t="shared" si="7"/>
        <v>17</v>
      </c>
      <c r="S8" s="106">
        <v>1</v>
      </c>
      <c r="T8" s="78">
        <v>1</v>
      </c>
      <c r="U8" s="79">
        <f t="shared" si="8"/>
        <v>19</v>
      </c>
    </row>
    <row r="9" spans="1:21" ht="15.75" customHeight="1">
      <c r="A9" s="9">
        <v>4</v>
      </c>
      <c r="B9" s="80">
        <f>HRÁČI!B18</f>
        <v>116</v>
      </c>
      <c r="C9" s="81" t="str">
        <f>HRÁČI!C18</f>
        <v>Učník</v>
      </c>
      <c r="D9" s="82" t="str">
        <f>HRÁČI!D18</f>
        <v>Stanislav</v>
      </c>
      <c r="E9" s="151">
        <v>12.28</v>
      </c>
      <c r="F9" s="152">
        <v>56</v>
      </c>
      <c r="G9" s="75">
        <f t="shared" si="0"/>
        <v>5.6000000000000005</v>
      </c>
      <c r="H9" s="153">
        <f t="shared" si="1"/>
        <v>17.88</v>
      </c>
      <c r="I9" s="23">
        <v>12</v>
      </c>
      <c r="J9" s="151">
        <v>-2.56</v>
      </c>
      <c r="K9" s="152">
        <v>38</v>
      </c>
      <c r="L9" s="8">
        <f t="shared" si="2"/>
        <v>3.8000000000000003</v>
      </c>
      <c r="M9" s="153">
        <f t="shared" si="3"/>
        <v>1.2400000000000002</v>
      </c>
      <c r="N9" s="23">
        <v>5</v>
      </c>
      <c r="O9" s="154">
        <f t="shared" si="4"/>
        <v>9.719999999999999</v>
      </c>
      <c r="P9" s="76">
        <f t="shared" si="5"/>
        <v>9.4</v>
      </c>
      <c r="Q9" s="155">
        <f t="shared" si="6"/>
        <v>19.119999999999997</v>
      </c>
      <c r="R9" s="77">
        <f t="shared" si="7"/>
        <v>17</v>
      </c>
      <c r="S9" s="106"/>
      <c r="T9" s="78">
        <v>2</v>
      </c>
      <c r="U9" s="79">
        <f t="shared" si="8"/>
        <v>19</v>
      </c>
    </row>
    <row r="10" spans="1:21" ht="15.75" customHeight="1">
      <c r="A10" s="10">
        <v>5</v>
      </c>
      <c r="B10" s="80">
        <f>HRÁČI!B29</f>
        <v>127</v>
      </c>
      <c r="C10" s="81" t="str">
        <f>HRÁČI!C29</f>
        <v>Gavula</v>
      </c>
      <c r="D10" s="82" t="str">
        <f>HRÁČI!D29</f>
        <v>Gabriel</v>
      </c>
      <c r="E10" s="151">
        <v>2.46</v>
      </c>
      <c r="F10" s="152">
        <v>54</v>
      </c>
      <c r="G10" s="75">
        <f t="shared" si="0"/>
        <v>5.4</v>
      </c>
      <c r="H10" s="153">
        <f t="shared" si="1"/>
        <v>7.86</v>
      </c>
      <c r="I10" s="23">
        <v>7</v>
      </c>
      <c r="J10" s="151">
        <v>9.62</v>
      </c>
      <c r="K10" s="152">
        <v>16</v>
      </c>
      <c r="L10" s="8">
        <f t="shared" si="2"/>
        <v>1.6</v>
      </c>
      <c r="M10" s="153">
        <f t="shared" si="3"/>
        <v>11.219999999999999</v>
      </c>
      <c r="N10" s="23">
        <v>9</v>
      </c>
      <c r="O10" s="154">
        <f t="shared" si="4"/>
        <v>12.079999999999998</v>
      </c>
      <c r="P10" s="76">
        <f t="shared" si="5"/>
        <v>7</v>
      </c>
      <c r="Q10" s="155">
        <f t="shared" si="6"/>
        <v>19.08</v>
      </c>
      <c r="R10" s="77">
        <f t="shared" si="7"/>
        <v>16</v>
      </c>
      <c r="S10" s="106"/>
      <c r="T10" s="78"/>
      <c r="U10" s="79">
        <f t="shared" si="8"/>
        <v>16</v>
      </c>
    </row>
    <row r="11" spans="1:21" ht="15.75" customHeight="1">
      <c r="A11" s="9">
        <v>6</v>
      </c>
      <c r="B11" s="80">
        <f>HRÁČI!B4</f>
        <v>102</v>
      </c>
      <c r="C11" s="81" t="str">
        <f>HRÁČI!C4</f>
        <v>Leskovský  </v>
      </c>
      <c r="D11" s="82" t="str">
        <f>HRÁČI!D4</f>
        <v>Roman</v>
      </c>
      <c r="E11" s="151">
        <v>13.22</v>
      </c>
      <c r="F11" s="152">
        <v>25</v>
      </c>
      <c r="G11" s="75">
        <f t="shared" si="0"/>
        <v>2.5</v>
      </c>
      <c r="H11" s="153">
        <f t="shared" si="1"/>
        <v>15.72</v>
      </c>
      <c r="I11" s="23">
        <v>11</v>
      </c>
      <c r="J11" s="151">
        <v>-12.24</v>
      </c>
      <c r="K11" s="152">
        <v>88</v>
      </c>
      <c r="L11" s="8">
        <f t="shared" si="2"/>
        <v>8.8</v>
      </c>
      <c r="M11" s="153">
        <f t="shared" si="3"/>
        <v>-3.4399999999999995</v>
      </c>
      <c r="N11" s="23">
        <v>3</v>
      </c>
      <c r="O11" s="154">
        <f t="shared" si="4"/>
        <v>0.9800000000000004</v>
      </c>
      <c r="P11" s="76">
        <f t="shared" si="5"/>
        <v>11.3</v>
      </c>
      <c r="Q11" s="155">
        <f t="shared" si="6"/>
        <v>12.280000000000001</v>
      </c>
      <c r="R11" s="77">
        <f t="shared" si="7"/>
        <v>14</v>
      </c>
      <c r="S11" s="106"/>
      <c r="T11" s="78">
        <v>3</v>
      </c>
      <c r="U11" s="79">
        <f t="shared" si="8"/>
        <v>17</v>
      </c>
    </row>
    <row r="12" spans="1:21" ht="15.75" customHeight="1">
      <c r="A12" s="10">
        <v>7</v>
      </c>
      <c r="B12" s="80">
        <f>HRÁČI!B21</f>
        <v>119</v>
      </c>
      <c r="C12" s="81" t="str">
        <f>HRÁČI!C21</f>
        <v>Češek</v>
      </c>
      <c r="D12" s="82" t="str">
        <f>HRÁČI!D21</f>
        <v>Ján</v>
      </c>
      <c r="E12" s="151">
        <v>2.5</v>
      </c>
      <c r="F12" s="152">
        <v>66</v>
      </c>
      <c r="G12" s="75">
        <f t="shared" si="0"/>
        <v>6.6000000000000005</v>
      </c>
      <c r="H12" s="153">
        <f t="shared" si="1"/>
        <v>9.100000000000001</v>
      </c>
      <c r="I12" s="23">
        <v>8</v>
      </c>
      <c r="J12" s="151">
        <v>1.26</v>
      </c>
      <c r="K12" s="152">
        <v>10</v>
      </c>
      <c r="L12" s="8">
        <f t="shared" si="2"/>
        <v>1</v>
      </c>
      <c r="M12" s="153">
        <f t="shared" si="3"/>
        <v>2.26</v>
      </c>
      <c r="N12" s="23">
        <v>6</v>
      </c>
      <c r="O12" s="154">
        <f t="shared" si="4"/>
        <v>3.76</v>
      </c>
      <c r="P12" s="76">
        <f t="shared" si="5"/>
        <v>7.6000000000000005</v>
      </c>
      <c r="Q12" s="155">
        <f t="shared" si="6"/>
        <v>11.360000000000001</v>
      </c>
      <c r="R12" s="77">
        <f t="shared" si="7"/>
        <v>14</v>
      </c>
      <c r="S12" s="106"/>
      <c r="T12" s="78"/>
      <c r="U12" s="79">
        <f t="shared" si="8"/>
        <v>14</v>
      </c>
    </row>
    <row r="13" spans="1:21" ht="15.75" customHeight="1">
      <c r="A13" s="9">
        <v>8</v>
      </c>
      <c r="B13" s="80">
        <f>HRÁČI!B24</f>
        <v>122</v>
      </c>
      <c r="C13" s="81" t="str">
        <f>HRÁČI!C24</f>
        <v>Šereš</v>
      </c>
      <c r="D13" s="82" t="str">
        <f>HRÁČI!D24</f>
        <v>Karol</v>
      </c>
      <c r="E13" s="151">
        <v>-21.96</v>
      </c>
      <c r="F13" s="152">
        <v>1</v>
      </c>
      <c r="G13" s="75">
        <f t="shared" si="0"/>
        <v>0.1</v>
      </c>
      <c r="H13" s="153">
        <f t="shared" si="1"/>
        <v>-21.86</v>
      </c>
      <c r="I13" s="23">
        <v>1</v>
      </c>
      <c r="J13" s="151">
        <v>15.68</v>
      </c>
      <c r="K13" s="152">
        <v>34</v>
      </c>
      <c r="L13" s="8">
        <f t="shared" si="2"/>
        <v>3.4000000000000004</v>
      </c>
      <c r="M13" s="153">
        <f t="shared" si="3"/>
        <v>19.08</v>
      </c>
      <c r="N13" s="23">
        <v>12</v>
      </c>
      <c r="O13" s="154">
        <f t="shared" si="4"/>
        <v>-6.280000000000001</v>
      </c>
      <c r="P13" s="76">
        <f t="shared" si="5"/>
        <v>3.5000000000000004</v>
      </c>
      <c r="Q13" s="155">
        <f t="shared" si="6"/>
        <v>-2.780000000000001</v>
      </c>
      <c r="R13" s="77">
        <f t="shared" si="7"/>
        <v>13</v>
      </c>
      <c r="S13" s="106"/>
      <c r="T13" s="78"/>
      <c r="U13" s="79">
        <f t="shared" si="8"/>
        <v>13</v>
      </c>
    </row>
    <row r="14" spans="1:21" ht="15.75" customHeight="1">
      <c r="A14" s="10">
        <v>9</v>
      </c>
      <c r="B14" s="80">
        <f>HRÁČI!B28</f>
        <v>126</v>
      </c>
      <c r="C14" s="81" t="str">
        <f>HRÁČI!C28</f>
        <v>Dohnány</v>
      </c>
      <c r="D14" s="82" t="str">
        <f>HRÁČI!D28</f>
        <v>Roman</v>
      </c>
      <c r="E14" s="151">
        <v>-8.6</v>
      </c>
      <c r="F14" s="152">
        <v>73</v>
      </c>
      <c r="G14" s="75">
        <f t="shared" si="0"/>
        <v>7.300000000000001</v>
      </c>
      <c r="H14" s="153">
        <f t="shared" si="1"/>
        <v>-1.299999999999999</v>
      </c>
      <c r="I14" s="23">
        <v>4</v>
      </c>
      <c r="J14" s="151">
        <v>-5.8</v>
      </c>
      <c r="K14" s="152">
        <v>86</v>
      </c>
      <c r="L14" s="8">
        <f t="shared" si="2"/>
        <v>8.6</v>
      </c>
      <c r="M14" s="153">
        <f t="shared" si="3"/>
        <v>2.8</v>
      </c>
      <c r="N14" s="23">
        <v>7</v>
      </c>
      <c r="O14" s="154">
        <f t="shared" si="4"/>
        <v>-14.399999999999999</v>
      </c>
      <c r="P14" s="76">
        <f t="shared" si="5"/>
        <v>15.9</v>
      </c>
      <c r="Q14" s="155">
        <f t="shared" si="6"/>
        <v>1.5000000000000009</v>
      </c>
      <c r="R14" s="77">
        <f t="shared" si="7"/>
        <v>11</v>
      </c>
      <c r="S14" s="106"/>
      <c r="T14" s="78"/>
      <c r="U14" s="79">
        <f t="shared" si="8"/>
        <v>11</v>
      </c>
    </row>
    <row r="15" spans="1:21" ht="15.75" customHeight="1">
      <c r="A15" s="9">
        <v>10</v>
      </c>
      <c r="B15" s="80">
        <f>HRÁČI!B10</f>
        <v>108</v>
      </c>
      <c r="C15" s="81" t="str">
        <f>HRÁČI!C10</f>
        <v>Vavríková</v>
      </c>
      <c r="D15" s="82" t="str">
        <f>HRÁČI!D10</f>
        <v>Lucia</v>
      </c>
      <c r="E15" s="151">
        <v>-16.68</v>
      </c>
      <c r="F15" s="152">
        <v>114</v>
      </c>
      <c r="G15" s="75">
        <f t="shared" si="0"/>
        <v>11.4</v>
      </c>
      <c r="H15" s="153">
        <f t="shared" si="1"/>
        <v>-5.279999999999999</v>
      </c>
      <c r="I15" s="23">
        <v>2</v>
      </c>
      <c r="J15" s="151">
        <v>0.22</v>
      </c>
      <c r="K15" s="152"/>
      <c r="L15" s="8">
        <f t="shared" si="2"/>
        <v>0</v>
      </c>
      <c r="M15" s="153">
        <f t="shared" si="3"/>
        <v>0.22</v>
      </c>
      <c r="N15" s="23">
        <v>4</v>
      </c>
      <c r="O15" s="154">
        <f t="shared" si="4"/>
        <v>-16.46</v>
      </c>
      <c r="P15" s="76">
        <f t="shared" si="5"/>
        <v>11.4</v>
      </c>
      <c r="Q15" s="155">
        <f t="shared" si="6"/>
        <v>-5.06</v>
      </c>
      <c r="R15" s="77">
        <f t="shared" si="7"/>
        <v>6</v>
      </c>
      <c r="S15" s="106"/>
      <c r="T15" s="78"/>
      <c r="U15" s="79">
        <f t="shared" si="8"/>
        <v>6</v>
      </c>
    </row>
    <row r="16" spans="1:21" ht="15.75" customHeight="1">
      <c r="A16" s="10">
        <v>11</v>
      </c>
      <c r="B16" s="80">
        <f>HRÁČI!B30</f>
        <v>128</v>
      </c>
      <c r="C16" s="81" t="str">
        <f>HRÁČI!C30</f>
        <v>Alfoldy</v>
      </c>
      <c r="D16" s="82" t="str">
        <f>HRÁČI!D30</f>
        <v>František</v>
      </c>
      <c r="E16" s="151">
        <v>1.98</v>
      </c>
      <c r="F16" s="152">
        <v>18</v>
      </c>
      <c r="G16" s="75">
        <f t="shared" si="0"/>
        <v>1.8</v>
      </c>
      <c r="H16" s="153">
        <f t="shared" si="1"/>
        <v>3.7800000000000002</v>
      </c>
      <c r="I16" s="23">
        <v>5</v>
      </c>
      <c r="J16" s="151">
        <v>-20.42</v>
      </c>
      <c r="K16" s="152">
        <v>5</v>
      </c>
      <c r="L16" s="8">
        <f t="shared" si="2"/>
        <v>0.5</v>
      </c>
      <c r="M16" s="153">
        <f t="shared" si="3"/>
        <v>-19.92</v>
      </c>
      <c r="N16" s="23">
        <v>1</v>
      </c>
      <c r="O16" s="154">
        <f t="shared" si="4"/>
        <v>-18.44</v>
      </c>
      <c r="P16" s="76">
        <f t="shared" si="5"/>
        <v>2.3</v>
      </c>
      <c r="Q16" s="155">
        <f t="shared" si="6"/>
        <v>-16.14</v>
      </c>
      <c r="R16" s="77">
        <f t="shared" si="7"/>
        <v>6</v>
      </c>
      <c r="S16" s="106"/>
      <c r="T16" s="78"/>
      <c r="U16" s="79">
        <f t="shared" si="8"/>
        <v>6</v>
      </c>
    </row>
    <row r="17" spans="1:21" ht="15.75" customHeight="1">
      <c r="A17" s="9">
        <v>12</v>
      </c>
      <c r="B17" s="80">
        <f>HRÁČI!B26</f>
        <v>124</v>
      </c>
      <c r="C17" s="81" t="str">
        <f>HRÁČI!C26</f>
        <v>Biely</v>
      </c>
      <c r="D17" s="82" t="str">
        <f>HRÁČI!D26</f>
        <v>Peter</v>
      </c>
      <c r="E17" s="151">
        <v>-8.9</v>
      </c>
      <c r="F17" s="152">
        <v>45</v>
      </c>
      <c r="G17" s="75">
        <f t="shared" si="0"/>
        <v>4.5</v>
      </c>
      <c r="H17" s="153">
        <f t="shared" si="1"/>
        <v>-4.4</v>
      </c>
      <c r="I17" s="23">
        <v>3</v>
      </c>
      <c r="J17" s="151">
        <v>-10.1</v>
      </c>
      <c r="K17" s="152">
        <v>34</v>
      </c>
      <c r="L17" s="8">
        <f t="shared" si="2"/>
        <v>3.4000000000000004</v>
      </c>
      <c r="M17" s="153">
        <f t="shared" si="3"/>
        <v>-6.699999999999999</v>
      </c>
      <c r="N17" s="23">
        <v>2</v>
      </c>
      <c r="O17" s="154">
        <f t="shared" si="4"/>
        <v>-19</v>
      </c>
      <c r="P17" s="76">
        <f t="shared" si="5"/>
        <v>7.9</v>
      </c>
      <c r="Q17" s="155">
        <f t="shared" si="6"/>
        <v>-11.1</v>
      </c>
      <c r="R17" s="77">
        <f t="shared" si="7"/>
        <v>5</v>
      </c>
      <c r="S17" s="106"/>
      <c r="T17" s="78"/>
      <c r="U17" s="79">
        <f t="shared" si="8"/>
        <v>5</v>
      </c>
    </row>
    <row r="18" spans="1:21" ht="15.75" customHeight="1">
      <c r="A18" s="1"/>
      <c r="E18" s="139"/>
      <c r="F18" s="7"/>
      <c r="G18" s="7"/>
      <c r="H18" s="7"/>
      <c r="I18" s="7"/>
      <c r="J18" s="13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15.75" customHeight="1">
      <c r="A19" s="1"/>
      <c r="B19" s="2"/>
      <c r="C19" s="1"/>
      <c r="D19" s="1"/>
      <c r="E19" s="1"/>
      <c r="F19" s="1"/>
      <c r="G19" s="1"/>
      <c r="H19" s="1"/>
      <c r="I19" s="2"/>
      <c r="J19" s="1"/>
      <c r="K19" s="1"/>
      <c r="L19" s="1"/>
      <c r="M19" s="1"/>
      <c r="N19" s="2"/>
      <c r="O19" s="1"/>
      <c r="P19" s="1"/>
      <c r="Q19" s="1"/>
      <c r="R19" s="1"/>
      <c r="S19" s="1"/>
      <c r="T19" s="1"/>
      <c r="U19" s="1"/>
    </row>
    <row r="20" spans="1:21" ht="15.75" customHeight="1">
      <c r="A20" s="142" t="s">
        <v>53</v>
      </c>
      <c r="B20" s="217" t="s">
        <v>78</v>
      </c>
      <c r="C20" s="218"/>
      <c r="D20" s="218"/>
      <c r="E20" s="218"/>
      <c r="F20" s="218"/>
      <c r="H20" s="219" t="s">
        <v>182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1"/>
    </row>
    <row r="21" spans="1:20" ht="15.75" customHeight="1">
      <c r="A21" s="143" t="s">
        <v>183</v>
      </c>
      <c r="B21" s="201" t="s">
        <v>293</v>
      </c>
      <c r="C21" s="144"/>
      <c r="D21" s="144"/>
      <c r="E21" s="144"/>
      <c r="F21" s="144"/>
      <c r="H21" s="145" t="s">
        <v>33</v>
      </c>
      <c r="I21" s="204" t="s">
        <v>60</v>
      </c>
      <c r="J21" s="204"/>
      <c r="K21" s="205" t="s">
        <v>54</v>
      </c>
      <c r="L21" s="206"/>
      <c r="M21" s="206"/>
      <c r="N21" s="206"/>
      <c r="O21" s="206"/>
      <c r="P21" s="206"/>
      <c r="Q21" s="206"/>
      <c r="R21" s="206"/>
      <c r="S21" s="206"/>
      <c r="T21" s="206"/>
    </row>
    <row r="22" spans="1:21" ht="15.75" customHeight="1">
      <c r="A22" s="146" t="s">
        <v>184</v>
      </c>
      <c r="B22" s="202" t="s">
        <v>294</v>
      </c>
      <c r="C22" s="147"/>
      <c r="D22" s="147"/>
      <c r="E22" s="147"/>
      <c r="F22" s="147"/>
      <c r="H22" s="148">
        <v>64</v>
      </c>
      <c r="I22" s="207" t="s">
        <v>97</v>
      </c>
      <c r="J22" s="207"/>
      <c r="K22" s="140" t="s">
        <v>265</v>
      </c>
      <c r="L22" s="140"/>
      <c r="M22" s="140"/>
      <c r="N22" s="140"/>
      <c r="O22" s="140"/>
      <c r="P22" s="140"/>
      <c r="Q22" s="140"/>
      <c r="R22" s="140"/>
      <c r="S22" s="140"/>
      <c r="T22" s="140"/>
      <c r="U22" s="150"/>
    </row>
    <row r="23" spans="1:21" ht="15.75" customHeight="1">
      <c r="A23" s="143" t="s">
        <v>185</v>
      </c>
      <c r="B23" s="201" t="s">
        <v>295</v>
      </c>
      <c r="C23" s="144"/>
      <c r="D23" s="144"/>
      <c r="E23" s="144"/>
      <c r="F23" s="144"/>
      <c r="H23" s="149"/>
      <c r="I23" s="208"/>
      <c r="J23" s="20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50"/>
    </row>
    <row r="24" spans="1:21" ht="15.75" customHeight="1">
      <c r="A24" s="146" t="s">
        <v>186</v>
      </c>
      <c r="B24" s="147"/>
      <c r="C24" s="147"/>
      <c r="D24" s="147"/>
      <c r="E24" s="147"/>
      <c r="F24" s="147"/>
      <c r="H24" s="148"/>
      <c r="I24" s="207"/>
      <c r="J24" s="207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50"/>
    </row>
    <row r="25" spans="1:21" ht="15.75" customHeight="1">
      <c r="A25" s="143" t="s">
        <v>187</v>
      </c>
      <c r="B25" s="144"/>
      <c r="C25" s="144"/>
      <c r="D25" s="144"/>
      <c r="E25" s="144"/>
      <c r="F25" s="144"/>
      <c r="H25" s="149"/>
      <c r="I25" s="208"/>
      <c r="J25" s="20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50"/>
    </row>
    <row r="26" spans="1:21" ht="15.75" customHeight="1">
      <c r="A26" s="146" t="s">
        <v>188</v>
      </c>
      <c r="B26" s="147"/>
      <c r="C26" s="147"/>
      <c r="D26" s="147"/>
      <c r="E26" s="147"/>
      <c r="F26" s="147"/>
      <c r="H26" s="148"/>
      <c r="I26" s="207"/>
      <c r="J26" s="207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8:21" ht="15.75" customHeight="1">
      <c r="H27" s="149"/>
      <c r="I27" s="208"/>
      <c r="J27" s="20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2" t="s">
        <v>53</v>
      </c>
      <c r="B28" s="221" t="s">
        <v>79</v>
      </c>
      <c r="C28" s="222"/>
      <c r="D28" s="222"/>
      <c r="E28" s="222"/>
      <c r="F28" s="223"/>
      <c r="H28" s="148"/>
      <c r="I28" s="207"/>
      <c r="J28" s="207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1:21" ht="15.75" customHeight="1">
      <c r="A29" s="143" t="s">
        <v>183</v>
      </c>
      <c r="B29" s="201" t="s">
        <v>296</v>
      </c>
      <c r="C29" s="144"/>
      <c r="D29" s="144"/>
      <c r="E29" s="144"/>
      <c r="F29" s="144"/>
      <c r="H29" s="149"/>
      <c r="I29" s="208"/>
      <c r="J29" s="20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6" t="s">
        <v>184</v>
      </c>
      <c r="B30" s="202" t="s">
        <v>297</v>
      </c>
      <c r="C30" s="147"/>
      <c r="D30" s="147"/>
      <c r="E30" s="147"/>
      <c r="F30" s="147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1:21" ht="15.75" customHeight="1">
      <c r="A31" s="143" t="s">
        <v>185</v>
      </c>
      <c r="B31" s="201" t="s">
        <v>298</v>
      </c>
      <c r="C31" s="144"/>
      <c r="D31" s="144"/>
      <c r="E31" s="144"/>
      <c r="F31" s="144"/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6" t="s">
        <v>186</v>
      </c>
      <c r="B32" s="147"/>
      <c r="C32" s="147"/>
      <c r="D32" s="147"/>
      <c r="E32" s="147"/>
      <c r="F32" s="147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187</v>
      </c>
      <c r="B33" s="144"/>
      <c r="C33" s="144"/>
      <c r="D33" s="144"/>
      <c r="E33" s="144"/>
      <c r="F33" s="144"/>
      <c r="G33" s="1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188</v>
      </c>
      <c r="B34" s="147"/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7" ht="12.75">
      <c r="V37" s="1"/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mergeCells count="22">
    <mergeCell ref="I31:J31"/>
    <mergeCell ref="I32:J32"/>
    <mergeCell ref="I33:J33"/>
    <mergeCell ref="I34:J34"/>
    <mergeCell ref="I26:J26"/>
    <mergeCell ref="I27:J27"/>
    <mergeCell ref="B28:F28"/>
    <mergeCell ref="I28:J28"/>
    <mergeCell ref="I29:J29"/>
    <mergeCell ref="I30:J30"/>
    <mergeCell ref="I21:J21"/>
    <mergeCell ref="K21:T21"/>
    <mergeCell ref="I22:J22"/>
    <mergeCell ref="I23:J23"/>
    <mergeCell ref="I24:J24"/>
    <mergeCell ref="I25:J25"/>
    <mergeCell ref="E2:U2"/>
    <mergeCell ref="F4:I4"/>
    <mergeCell ref="K4:N4"/>
    <mergeCell ref="O4:R4"/>
    <mergeCell ref="B20:F20"/>
    <mergeCell ref="H20:T20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12"/>
  <dimension ref="A1:Y52"/>
  <sheetViews>
    <sheetView showGridLines="0" zoomScale="85" zoomScaleNormal="85" zoomScalePageLayoutView="0" workbookViewId="0" topLeftCell="A16">
      <selection activeCell="B41" sqref="B4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3" width="13.57421875" style="0" customWidth="1"/>
    <col min="24" max="24" width="10.7109375" style="0" customWidth="1"/>
    <col min="25" max="25" width="7.421875" style="0" customWidth="1"/>
    <col min="29" max="29" width="13.2812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303</v>
      </c>
      <c r="D4" s="22" t="s">
        <v>17</v>
      </c>
      <c r="E4" s="141">
        <f>SUM(E6:E35)</f>
        <v>0</v>
      </c>
      <c r="F4" s="213" t="s">
        <v>180</v>
      </c>
      <c r="G4" s="214"/>
      <c r="H4" s="214"/>
      <c r="I4" s="215"/>
      <c r="J4" s="141">
        <f>SUM(J6:J35)</f>
        <v>0</v>
      </c>
      <c r="K4" s="216" t="s">
        <v>181</v>
      </c>
      <c r="L4" s="214"/>
      <c r="M4" s="214"/>
      <c r="N4" s="215"/>
      <c r="O4" s="212" t="s">
        <v>31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16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/>
      <c r="F6" s="152"/>
      <c r="G6" s="75">
        <f aca="true" t="shared" si="0" ref="G6:G35">F6*0.1</f>
        <v>0</v>
      </c>
      <c r="H6" s="153">
        <f aca="true" t="shared" si="1" ref="H6:H35">E6+G6</f>
        <v>0</v>
      </c>
      <c r="I6" s="23"/>
      <c r="J6" s="151"/>
      <c r="K6" s="152"/>
      <c r="L6" s="8">
        <f aca="true" t="shared" si="2" ref="L6:L35">K6*0.1</f>
        <v>0</v>
      </c>
      <c r="M6" s="153">
        <f aca="true" t="shared" si="3" ref="M6:M35">J6+L6</f>
        <v>0</v>
      </c>
      <c r="N6" s="23"/>
      <c r="O6" s="154">
        <f aca="true" t="shared" si="4" ref="O6:O35">E6+J6</f>
        <v>0</v>
      </c>
      <c r="P6" s="76">
        <f aca="true" t="shared" si="5" ref="P6:P35">G6+L6</f>
        <v>0</v>
      </c>
      <c r="Q6" s="155">
        <f aca="true" t="shared" si="6" ref="Q6:Q35">H6+M6</f>
        <v>0</v>
      </c>
      <c r="R6" s="77">
        <f aca="true" t="shared" si="7" ref="R6:R35">I6+N6</f>
        <v>0</v>
      </c>
      <c r="S6" s="106"/>
      <c r="T6" s="78"/>
      <c r="U6" s="156" t="s">
        <v>189</v>
      </c>
      <c r="Y6" s="21"/>
    </row>
    <row r="7" spans="1:21" ht="15.75" customHeight="1">
      <c r="A7" s="9">
        <v>8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1.46</v>
      </c>
      <c r="F7" s="152">
        <v>22</v>
      </c>
      <c r="G7" s="75">
        <f t="shared" si="0"/>
        <v>2.2</v>
      </c>
      <c r="H7" s="153">
        <f t="shared" si="1"/>
        <v>3.66</v>
      </c>
      <c r="I7" s="23">
        <v>5</v>
      </c>
      <c r="J7" s="151">
        <v>5.34</v>
      </c>
      <c r="K7" s="152">
        <v>41</v>
      </c>
      <c r="L7" s="8">
        <f t="shared" si="2"/>
        <v>4.1000000000000005</v>
      </c>
      <c r="M7" s="153">
        <f t="shared" si="3"/>
        <v>9.440000000000001</v>
      </c>
      <c r="N7" s="23">
        <v>11</v>
      </c>
      <c r="O7" s="154">
        <f t="shared" si="4"/>
        <v>6.8</v>
      </c>
      <c r="P7" s="76">
        <f t="shared" si="5"/>
        <v>6.300000000000001</v>
      </c>
      <c r="Q7" s="155">
        <f t="shared" si="6"/>
        <v>13.100000000000001</v>
      </c>
      <c r="R7" s="77">
        <f t="shared" si="7"/>
        <v>16</v>
      </c>
      <c r="S7" s="106"/>
      <c r="T7" s="78"/>
      <c r="U7" s="79">
        <f>R7+S7+T7</f>
        <v>16</v>
      </c>
    </row>
    <row r="8" spans="1:21" ht="15.75" customHeight="1">
      <c r="A8" s="10">
        <v>4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2.46</v>
      </c>
      <c r="F8" s="152">
        <v>34</v>
      </c>
      <c r="G8" s="75">
        <f t="shared" si="0"/>
        <v>3.4000000000000004</v>
      </c>
      <c r="H8" s="153">
        <f t="shared" si="1"/>
        <v>5.86</v>
      </c>
      <c r="I8" s="23">
        <v>6</v>
      </c>
      <c r="J8" s="151">
        <v>18.04</v>
      </c>
      <c r="K8" s="152">
        <v>50</v>
      </c>
      <c r="L8" s="8">
        <f t="shared" si="2"/>
        <v>5</v>
      </c>
      <c r="M8" s="153">
        <f t="shared" si="3"/>
        <v>23.04</v>
      </c>
      <c r="N8" s="23">
        <v>15</v>
      </c>
      <c r="O8" s="154">
        <f t="shared" si="4"/>
        <v>20.5</v>
      </c>
      <c r="P8" s="76">
        <f t="shared" si="5"/>
        <v>8.4</v>
      </c>
      <c r="Q8" s="155">
        <f t="shared" si="6"/>
        <v>28.9</v>
      </c>
      <c r="R8" s="77">
        <f t="shared" si="7"/>
        <v>21</v>
      </c>
      <c r="S8" s="106"/>
      <c r="T8" s="78"/>
      <c r="U8" s="79">
        <f>R8+S8+T8</f>
        <v>21</v>
      </c>
    </row>
    <row r="9" spans="1:21" ht="15.75" customHeight="1">
      <c r="A9" s="9">
        <v>17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/>
      <c r="F9" s="152"/>
      <c r="G9" s="75">
        <f t="shared" si="0"/>
        <v>0</v>
      </c>
      <c r="H9" s="153">
        <f t="shared" si="1"/>
        <v>0</v>
      </c>
      <c r="I9" s="23"/>
      <c r="J9" s="151"/>
      <c r="K9" s="152"/>
      <c r="L9" s="8">
        <f t="shared" si="2"/>
        <v>0</v>
      </c>
      <c r="M9" s="153">
        <f t="shared" si="3"/>
        <v>0</v>
      </c>
      <c r="N9" s="23"/>
      <c r="O9" s="154">
        <f t="shared" si="4"/>
        <v>0</v>
      </c>
      <c r="P9" s="76">
        <f t="shared" si="5"/>
        <v>0</v>
      </c>
      <c r="Q9" s="155">
        <f t="shared" si="6"/>
        <v>0</v>
      </c>
      <c r="R9" s="77">
        <f t="shared" si="7"/>
        <v>0</v>
      </c>
      <c r="S9" s="106"/>
      <c r="T9" s="78"/>
      <c r="U9" s="156" t="s">
        <v>189</v>
      </c>
    </row>
    <row r="10" spans="1:21" ht="15.75" customHeight="1">
      <c r="A10" s="10">
        <v>11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>
        <v>5.52</v>
      </c>
      <c r="F10" s="152">
        <v>56</v>
      </c>
      <c r="G10" s="75">
        <f t="shared" si="0"/>
        <v>5.6000000000000005</v>
      </c>
      <c r="H10" s="153">
        <f t="shared" si="1"/>
        <v>11.120000000000001</v>
      </c>
      <c r="I10" s="23">
        <v>9</v>
      </c>
      <c r="J10" s="151">
        <v>-8.88</v>
      </c>
      <c r="K10" s="152">
        <v>2</v>
      </c>
      <c r="L10" s="8">
        <f t="shared" si="2"/>
        <v>0.2</v>
      </c>
      <c r="M10" s="153">
        <f t="shared" si="3"/>
        <v>-8.680000000000001</v>
      </c>
      <c r="N10" s="23">
        <v>3</v>
      </c>
      <c r="O10" s="154">
        <f t="shared" si="4"/>
        <v>-3.360000000000001</v>
      </c>
      <c r="P10" s="76">
        <f t="shared" si="5"/>
        <v>5.800000000000001</v>
      </c>
      <c r="Q10" s="155">
        <f t="shared" si="6"/>
        <v>2.4399999999999995</v>
      </c>
      <c r="R10" s="77">
        <f t="shared" si="7"/>
        <v>12</v>
      </c>
      <c r="S10" s="106"/>
      <c r="T10" s="78"/>
      <c r="U10" s="79">
        <f>R10+S10+T10</f>
        <v>12</v>
      </c>
    </row>
    <row r="11" spans="1:21" ht="15.75" customHeight="1">
      <c r="A11" s="9">
        <v>12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-6.98</v>
      </c>
      <c r="F11" s="152">
        <v>44</v>
      </c>
      <c r="G11" s="75">
        <f t="shared" si="0"/>
        <v>4.4</v>
      </c>
      <c r="H11" s="153">
        <f t="shared" si="1"/>
        <v>-2.58</v>
      </c>
      <c r="I11" s="23">
        <v>4</v>
      </c>
      <c r="J11" s="151">
        <v>-4.72</v>
      </c>
      <c r="K11" s="152">
        <v>40</v>
      </c>
      <c r="L11" s="8">
        <f t="shared" si="2"/>
        <v>4</v>
      </c>
      <c r="M11" s="153">
        <f t="shared" si="3"/>
        <v>-0.7199999999999998</v>
      </c>
      <c r="N11" s="23">
        <v>6</v>
      </c>
      <c r="O11" s="154">
        <f t="shared" si="4"/>
        <v>-11.7</v>
      </c>
      <c r="P11" s="76">
        <f t="shared" si="5"/>
        <v>8.4</v>
      </c>
      <c r="Q11" s="155">
        <f t="shared" si="6"/>
        <v>-3.3</v>
      </c>
      <c r="R11" s="77">
        <f t="shared" si="7"/>
        <v>10</v>
      </c>
      <c r="S11" s="106"/>
      <c r="T11" s="78"/>
      <c r="U11" s="79">
        <f>R11+S11+T11</f>
        <v>10</v>
      </c>
    </row>
    <row r="12" spans="1:21" ht="15.75" customHeight="1">
      <c r="A12" s="10">
        <v>14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-35.24</v>
      </c>
      <c r="F12" s="152">
        <v>18</v>
      </c>
      <c r="G12" s="75">
        <f t="shared" si="0"/>
        <v>1.8</v>
      </c>
      <c r="H12" s="153">
        <f t="shared" si="1"/>
        <v>-33.440000000000005</v>
      </c>
      <c r="I12" s="23">
        <v>1</v>
      </c>
      <c r="J12" s="151">
        <v>-3.68</v>
      </c>
      <c r="K12" s="152">
        <v>88</v>
      </c>
      <c r="L12" s="8">
        <f t="shared" si="2"/>
        <v>8.8</v>
      </c>
      <c r="M12" s="153">
        <f t="shared" si="3"/>
        <v>5.120000000000001</v>
      </c>
      <c r="N12" s="23">
        <v>9</v>
      </c>
      <c r="O12" s="154">
        <f t="shared" si="4"/>
        <v>-38.92</v>
      </c>
      <c r="P12" s="76">
        <f t="shared" si="5"/>
        <v>10.600000000000001</v>
      </c>
      <c r="Q12" s="155">
        <f t="shared" si="6"/>
        <v>-28.320000000000004</v>
      </c>
      <c r="R12" s="77">
        <f t="shared" si="7"/>
        <v>10</v>
      </c>
      <c r="S12" s="106"/>
      <c r="T12" s="78"/>
      <c r="U12" s="79">
        <f>R12+S12+T12</f>
        <v>10</v>
      </c>
    </row>
    <row r="13" spans="1:21" ht="15.75" customHeight="1">
      <c r="A13" s="9">
        <v>1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12.52</v>
      </c>
      <c r="F13" s="152">
        <v>74</v>
      </c>
      <c r="G13" s="75">
        <f t="shared" si="0"/>
        <v>7.4</v>
      </c>
      <c r="H13" s="153">
        <f t="shared" si="1"/>
        <v>19.92</v>
      </c>
      <c r="I13" s="23">
        <v>13</v>
      </c>
      <c r="J13" s="151">
        <v>9.54</v>
      </c>
      <c r="K13" s="152">
        <v>48</v>
      </c>
      <c r="L13" s="8">
        <f t="shared" si="2"/>
        <v>4.800000000000001</v>
      </c>
      <c r="M13" s="153">
        <f t="shared" si="3"/>
        <v>14.34</v>
      </c>
      <c r="N13" s="23">
        <v>12</v>
      </c>
      <c r="O13" s="154">
        <f t="shared" si="4"/>
        <v>22.06</v>
      </c>
      <c r="P13" s="76">
        <f t="shared" si="5"/>
        <v>12.200000000000001</v>
      </c>
      <c r="Q13" s="155">
        <f t="shared" si="6"/>
        <v>34.260000000000005</v>
      </c>
      <c r="R13" s="77">
        <f t="shared" si="7"/>
        <v>25</v>
      </c>
      <c r="S13" s="106">
        <v>3</v>
      </c>
      <c r="T13" s="78">
        <v>2</v>
      </c>
      <c r="U13" s="193">
        <f>R13+S13+T13</f>
        <v>30</v>
      </c>
    </row>
    <row r="14" spans="1:21" ht="15.75" customHeight="1">
      <c r="A14" s="10">
        <v>18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/>
      <c r="F14" s="152"/>
      <c r="G14" s="75">
        <f t="shared" si="0"/>
        <v>0</v>
      </c>
      <c r="H14" s="153">
        <f t="shared" si="1"/>
        <v>0</v>
      </c>
      <c r="I14" s="23"/>
      <c r="J14" s="151"/>
      <c r="K14" s="152"/>
      <c r="L14" s="8">
        <f t="shared" si="2"/>
        <v>0</v>
      </c>
      <c r="M14" s="153">
        <f t="shared" si="3"/>
        <v>0</v>
      </c>
      <c r="N14" s="23"/>
      <c r="O14" s="154">
        <f t="shared" si="4"/>
        <v>0</v>
      </c>
      <c r="P14" s="76">
        <f t="shared" si="5"/>
        <v>0</v>
      </c>
      <c r="Q14" s="155">
        <f t="shared" si="6"/>
        <v>0</v>
      </c>
      <c r="R14" s="77">
        <f t="shared" si="7"/>
        <v>0</v>
      </c>
      <c r="S14" s="106"/>
      <c r="T14" s="78"/>
      <c r="U14" s="156" t="s">
        <v>189</v>
      </c>
    </row>
    <row r="15" spans="1:21" ht="15.75" customHeight="1">
      <c r="A15" s="9">
        <v>19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20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21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22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23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15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-2.34</v>
      </c>
      <c r="F20" s="152">
        <v>92</v>
      </c>
      <c r="G20" s="75">
        <f t="shared" si="0"/>
        <v>9.200000000000001</v>
      </c>
      <c r="H20" s="153">
        <f t="shared" si="1"/>
        <v>6.860000000000001</v>
      </c>
      <c r="I20" s="23">
        <v>7</v>
      </c>
      <c r="J20" s="151">
        <v>-18.66</v>
      </c>
      <c r="K20" s="152">
        <v>82</v>
      </c>
      <c r="L20" s="8">
        <f t="shared" si="2"/>
        <v>8.200000000000001</v>
      </c>
      <c r="M20" s="153">
        <f t="shared" si="3"/>
        <v>-10.459999999999999</v>
      </c>
      <c r="N20" s="23">
        <v>1</v>
      </c>
      <c r="O20" s="154">
        <f t="shared" si="4"/>
        <v>-21</v>
      </c>
      <c r="P20" s="76">
        <f t="shared" si="5"/>
        <v>17.400000000000002</v>
      </c>
      <c r="Q20" s="155">
        <f t="shared" si="6"/>
        <v>-3.599999999999998</v>
      </c>
      <c r="R20" s="77">
        <f t="shared" si="7"/>
        <v>8</v>
      </c>
      <c r="S20" s="106"/>
      <c r="T20" s="78"/>
      <c r="U20" s="79">
        <f>R20+S20+T20</f>
        <v>8</v>
      </c>
    </row>
    <row r="21" spans="1:21" ht="15.75" customHeight="1">
      <c r="A21" s="9">
        <v>5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7.64</v>
      </c>
      <c r="F21" s="152">
        <v>60</v>
      </c>
      <c r="G21" s="75">
        <f t="shared" si="0"/>
        <v>6</v>
      </c>
      <c r="H21" s="153">
        <f t="shared" si="1"/>
        <v>13.64</v>
      </c>
      <c r="I21" s="23">
        <v>10</v>
      </c>
      <c r="J21" s="151">
        <v>3.64</v>
      </c>
      <c r="K21" s="152">
        <v>56</v>
      </c>
      <c r="L21" s="8">
        <f t="shared" si="2"/>
        <v>5.6000000000000005</v>
      </c>
      <c r="M21" s="153">
        <f t="shared" si="3"/>
        <v>9.24</v>
      </c>
      <c r="N21" s="23">
        <v>10</v>
      </c>
      <c r="O21" s="154">
        <f t="shared" si="4"/>
        <v>11.28</v>
      </c>
      <c r="P21" s="76">
        <f t="shared" si="5"/>
        <v>11.600000000000001</v>
      </c>
      <c r="Q21" s="155">
        <f t="shared" si="6"/>
        <v>22.880000000000003</v>
      </c>
      <c r="R21" s="77">
        <f t="shared" si="7"/>
        <v>20</v>
      </c>
      <c r="S21" s="106"/>
      <c r="T21" s="78">
        <v>1</v>
      </c>
      <c r="U21" s="79">
        <f>R21+S21+T21</f>
        <v>21</v>
      </c>
    </row>
    <row r="22" spans="1:21" ht="15.75" customHeight="1">
      <c r="A22" s="10">
        <v>24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25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26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2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1.4</v>
      </c>
      <c r="F25" s="152">
        <v>86</v>
      </c>
      <c r="G25" s="75">
        <f t="shared" si="0"/>
        <v>8.6</v>
      </c>
      <c r="H25" s="153">
        <f t="shared" si="1"/>
        <v>10</v>
      </c>
      <c r="I25" s="23">
        <v>8</v>
      </c>
      <c r="J25" s="151">
        <v>16.14</v>
      </c>
      <c r="K25" s="152">
        <v>64</v>
      </c>
      <c r="L25" s="8">
        <f t="shared" si="2"/>
        <v>6.4</v>
      </c>
      <c r="M25" s="153">
        <f t="shared" si="3"/>
        <v>22.54</v>
      </c>
      <c r="N25" s="23">
        <v>14</v>
      </c>
      <c r="O25" s="154">
        <f t="shared" si="4"/>
        <v>17.54</v>
      </c>
      <c r="P25" s="76">
        <f t="shared" si="5"/>
        <v>15</v>
      </c>
      <c r="Q25" s="155">
        <f t="shared" si="6"/>
        <v>32.54</v>
      </c>
      <c r="R25" s="77">
        <f t="shared" si="7"/>
        <v>22</v>
      </c>
      <c r="S25" s="106">
        <v>2</v>
      </c>
      <c r="T25" s="78">
        <v>3</v>
      </c>
      <c r="U25" s="79">
        <f>R25+S25+T25</f>
        <v>27</v>
      </c>
    </row>
    <row r="26" spans="1:21" ht="15.75" customHeight="1">
      <c r="A26" s="10">
        <v>27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7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16.58</v>
      </c>
      <c r="F27" s="152">
        <v>20</v>
      </c>
      <c r="G27" s="75">
        <f t="shared" si="0"/>
        <v>2</v>
      </c>
      <c r="H27" s="153">
        <f t="shared" si="1"/>
        <v>18.58</v>
      </c>
      <c r="I27" s="23">
        <v>12</v>
      </c>
      <c r="J27" s="151">
        <v>-2.98</v>
      </c>
      <c r="K27" s="152">
        <v>0</v>
      </c>
      <c r="L27" s="8">
        <f t="shared" si="2"/>
        <v>0</v>
      </c>
      <c r="M27" s="153">
        <f t="shared" si="3"/>
        <v>-2.98</v>
      </c>
      <c r="N27" s="23">
        <v>5</v>
      </c>
      <c r="O27" s="154">
        <f t="shared" si="4"/>
        <v>13.599999999999998</v>
      </c>
      <c r="P27" s="76">
        <f t="shared" si="5"/>
        <v>2</v>
      </c>
      <c r="Q27" s="155">
        <f t="shared" si="6"/>
        <v>15.599999999999998</v>
      </c>
      <c r="R27" s="77">
        <f t="shared" si="7"/>
        <v>17</v>
      </c>
      <c r="S27" s="106"/>
      <c r="T27" s="78"/>
      <c r="U27" s="79">
        <f>R27+S27+T27</f>
        <v>17</v>
      </c>
    </row>
    <row r="28" spans="1:21" ht="15.75" customHeight="1">
      <c r="A28" s="10">
        <v>28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/>
      <c r="F28" s="152"/>
      <c r="G28" s="75">
        <f t="shared" si="0"/>
        <v>0</v>
      </c>
      <c r="H28" s="153">
        <f t="shared" si="1"/>
        <v>0</v>
      </c>
      <c r="I28" s="23"/>
      <c r="J28" s="151"/>
      <c r="K28" s="152"/>
      <c r="L28" s="8">
        <f t="shared" si="2"/>
        <v>0</v>
      </c>
      <c r="M28" s="153">
        <f t="shared" si="3"/>
        <v>0</v>
      </c>
      <c r="N28" s="23"/>
      <c r="O28" s="154">
        <f t="shared" si="4"/>
        <v>0</v>
      </c>
      <c r="P28" s="76">
        <f t="shared" si="5"/>
        <v>0</v>
      </c>
      <c r="Q28" s="155">
        <f t="shared" si="6"/>
        <v>0</v>
      </c>
      <c r="R28" s="77">
        <f t="shared" si="7"/>
        <v>0</v>
      </c>
      <c r="S28" s="106"/>
      <c r="T28" s="78"/>
      <c r="U28" s="156" t="s">
        <v>189</v>
      </c>
    </row>
    <row r="29" spans="1:21" ht="15.75" customHeight="1">
      <c r="A29" s="9">
        <v>9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-15.64</v>
      </c>
      <c r="F29" s="152">
        <v>50</v>
      </c>
      <c r="G29" s="75">
        <f t="shared" si="0"/>
        <v>5</v>
      </c>
      <c r="H29" s="153">
        <f t="shared" si="1"/>
        <v>-10.64</v>
      </c>
      <c r="I29" s="23">
        <v>3</v>
      </c>
      <c r="J29" s="151">
        <v>8.24</v>
      </c>
      <c r="K29" s="152">
        <v>112</v>
      </c>
      <c r="L29" s="8">
        <f t="shared" si="2"/>
        <v>11.200000000000001</v>
      </c>
      <c r="M29" s="153">
        <f t="shared" si="3"/>
        <v>19.44</v>
      </c>
      <c r="N29" s="23">
        <v>13</v>
      </c>
      <c r="O29" s="154">
        <f t="shared" si="4"/>
        <v>-7.4</v>
      </c>
      <c r="P29" s="76">
        <f t="shared" si="5"/>
        <v>16.200000000000003</v>
      </c>
      <c r="Q29" s="155">
        <f t="shared" si="6"/>
        <v>8.8</v>
      </c>
      <c r="R29" s="77">
        <f t="shared" si="7"/>
        <v>16</v>
      </c>
      <c r="S29" s="106"/>
      <c r="T29" s="78"/>
      <c r="U29" s="79">
        <f>R29+S29+T29</f>
        <v>16</v>
      </c>
    </row>
    <row r="30" spans="1:21" ht="15.75" customHeight="1">
      <c r="A30" s="10">
        <v>29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10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13.04</v>
      </c>
      <c r="F31" s="152">
        <v>34</v>
      </c>
      <c r="G31" s="75">
        <f t="shared" si="0"/>
        <v>3.4000000000000004</v>
      </c>
      <c r="H31" s="153">
        <f t="shared" si="1"/>
        <v>16.439999999999998</v>
      </c>
      <c r="I31" s="23">
        <v>11</v>
      </c>
      <c r="J31" s="151">
        <v>-10.9</v>
      </c>
      <c r="K31" s="152">
        <v>12</v>
      </c>
      <c r="L31" s="8">
        <f t="shared" si="2"/>
        <v>1.2000000000000002</v>
      </c>
      <c r="M31" s="153">
        <f t="shared" si="3"/>
        <v>-9.7</v>
      </c>
      <c r="N31" s="23">
        <v>2</v>
      </c>
      <c r="O31" s="154">
        <f t="shared" si="4"/>
        <v>2.139999999999999</v>
      </c>
      <c r="P31" s="76">
        <f t="shared" si="5"/>
        <v>4.6000000000000005</v>
      </c>
      <c r="Q31" s="155">
        <f t="shared" si="6"/>
        <v>6.739999999999998</v>
      </c>
      <c r="R31" s="77">
        <f t="shared" si="7"/>
        <v>13</v>
      </c>
      <c r="S31" s="106"/>
      <c r="T31" s="78"/>
      <c r="U31" s="79">
        <f>R31+S31+T31</f>
        <v>13</v>
      </c>
    </row>
    <row r="32" spans="1:21" ht="15.75" customHeight="1">
      <c r="A32" s="10">
        <v>3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18.08</v>
      </c>
      <c r="F32" s="152">
        <v>74</v>
      </c>
      <c r="G32" s="75">
        <f t="shared" si="0"/>
        <v>7.4</v>
      </c>
      <c r="H32" s="153">
        <f t="shared" si="1"/>
        <v>25.479999999999997</v>
      </c>
      <c r="I32" s="23">
        <v>15</v>
      </c>
      <c r="J32" s="151">
        <v>-0.96</v>
      </c>
      <c r="K32" s="152">
        <v>32</v>
      </c>
      <c r="L32" s="8">
        <f t="shared" si="2"/>
        <v>3.2</v>
      </c>
      <c r="M32" s="153">
        <f t="shared" si="3"/>
        <v>2.24</v>
      </c>
      <c r="N32" s="23">
        <v>7</v>
      </c>
      <c r="O32" s="154">
        <f t="shared" si="4"/>
        <v>17.119999999999997</v>
      </c>
      <c r="P32" s="76">
        <f t="shared" si="5"/>
        <v>10.600000000000001</v>
      </c>
      <c r="Q32" s="155">
        <f t="shared" si="6"/>
        <v>27.72</v>
      </c>
      <c r="R32" s="77">
        <f t="shared" si="7"/>
        <v>22</v>
      </c>
      <c r="S32" s="106">
        <v>1</v>
      </c>
      <c r="T32" s="78"/>
      <c r="U32" s="79">
        <f>R32+S32+T32</f>
        <v>23</v>
      </c>
    </row>
    <row r="33" spans="1:21" ht="15.75" customHeight="1">
      <c r="A33" s="9">
        <v>6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4.12</v>
      </c>
      <c r="F33" s="152">
        <v>161</v>
      </c>
      <c r="G33" s="75">
        <f t="shared" si="0"/>
        <v>16.1</v>
      </c>
      <c r="H33" s="153">
        <f t="shared" si="1"/>
        <v>20.220000000000002</v>
      </c>
      <c r="I33" s="23">
        <v>14</v>
      </c>
      <c r="J33" s="151">
        <v>-5.6</v>
      </c>
      <c r="K33" s="152">
        <v>10</v>
      </c>
      <c r="L33" s="8">
        <f t="shared" si="2"/>
        <v>1</v>
      </c>
      <c r="M33" s="153">
        <f t="shared" si="3"/>
        <v>-4.6</v>
      </c>
      <c r="N33" s="23">
        <v>4</v>
      </c>
      <c r="O33" s="154">
        <f t="shared" si="4"/>
        <v>-1.4799999999999995</v>
      </c>
      <c r="P33" s="76">
        <f t="shared" si="5"/>
        <v>17.1</v>
      </c>
      <c r="Q33" s="155">
        <f t="shared" si="6"/>
        <v>15.620000000000003</v>
      </c>
      <c r="R33" s="77">
        <f t="shared" si="7"/>
        <v>18</v>
      </c>
      <c r="S33" s="106"/>
      <c r="T33" s="78"/>
      <c r="U33" s="79">
        <f>R33+S33+T33</f>
        <v>18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13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-22.62</v>
      </c>
      <c r="F35" s="152">
        <v>65</v>
      </c>
      <c r="G35" s="75">
        <f t="shared" si="0"/>
        <v>6.5</v>
      </c>
      <c r="H35" s="153">
        <f t="shared" si="1"/>
        <v>-16.12</v>
      </c>
      <c r="I35" s="23">
        <v>2</v>
      </c>
      <c r="J35" s="151">
        <v>-4.56</v>
      </c>
      <c r="K35" s="152">
        <v>92</v>
      </c>
      <c r="L35" s="8">
        <f t="shared" si="2"/>
        <v>9.200000000000001</v>
      </c>
      <c r="M35" s="153">
        <f t="shared" si="3"/>
        <v>4.6400000000000015</v>
      </c>
      <c r="N35" s="23">
        <v>8</v>
      </c>
      <c r="O35" s="154">
        <f t="shared" si="4"/>
        <v>-27.18</v>
      </c>
      <c r="P35" s="76">
        <f t="shared" si="5"/>
        <v>15.700000000000001</v>
      </c>
      <c r="Q35" s="155">
        <f t="shared" si="6"/>
        <v>-11.48</v>
      </c>
      <c r="R35" s="77">
        <f t="shared" si="7"/>
        <v>10</v>
      </c>
      <c r="S35" s="106"/>
      <c r="T35" s="78"/>
      <c r="U35" s="79">
        <f>R35+S35+T35</f>
        <v>10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201" t="s">
        <v>305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202" t="s">
        <v>329</v>
      </c>
      <c r="C40" s="147"/>
      <c r="D40" s="147"/>
      <c r="E40" s="147"/>
      <c r="F40" s="147"/>
      <c r="H40" s="148">
        <v>60</v>
      </c>
      <c r="I40" s="207" t="s">
        <v>115</v>
      </c>
      <c r="J40" s="207"/>
      <c r="K40" s="140" t="s">
        <v>273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201" t="s">
        <v>307</v>
      </c>
      <c r="C41" s="144"/>
      <c r="D41" s="144"/>
      <c r="E41" s="144"/>
      <c r="F41" s="144"/>
      <c r="H41" s="149">
        <v>84</v>
      </c>
      <c r="I41" s="208" t="s">
        <v>231</v>
      </c>
      <c r="J41" s="208"/>
      <c r="K41" s="138" t="s">
        <v>313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202" t="s">
        <v>308</v>
      </c>
      <c r="C42" s="147"/>
      <c r="D42" s="147"/>
      <c r="E42" s="147"/>
      <c r="F42" s="147"/>
      <c r="H42" s="148">
        <v>60</v>
      </c>
      <c r="I42" s="207" t="s">
        <v>144</v>
      </c>
      <c r="J42" s="207"/>
      <c r="K42" s="140" t="s">
        <v>273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201" t="s">
        <v>309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202" t="s">
        <v>310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201" t="s">
        <v>311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202" t="s">
        <v>312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</sheetData>
  <sheetProtection/>
  <mergeCells count="22">
    <mergeCell ref="I48:J48"/>
    <mergeCell ref="I50:J50"/>
    <mergeCell ref="I51:J51"/>
    <mergeCell ref="I52:J52"/>
    <mergeCell ref="I49:J49"/>
    <mergeCell ref="I47:J47"/>
    <mergeCell ref="I44:J44"/>
    <mergeCell ref="I45:J45"/>
    <mergeCell ref="I46:J46"/>
    <mergeCell ref="I41:J41"/>
    <mergeCell ref="I39:J39"/>
    <mergeCell ref="B46:F46"/>
    <mergeCell ref="I43:J43"/>
    <mergeCell ref="I42:J42"/>
    <mergeCell ref="E2:U2"/>
    <mergeCell ref="I40:J40"/>
    <mergeCell ref="O4:R4"/>
    <mergeCell ref="B38:F38"/>
    <mergeCell ref="F4:I4"/>
    <mergeCell ref="K4:N4"/>
    <mergeCell ref="H38:T38"/>
    <mergeCell ref="K39:T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28"/>
  <dimension ref="A1:Y38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3" width="13.57421875" style="0" customWidth="1"/>
    <col min="24" max="24" width="10.7109375" style="0" customWidth="1"/>
    <col min="25" max="25" width="7.421875" style="0" customWidth="1"/>
    <col min="29" max="29" width="13.2812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303</v>
      </c>
      <c r="D4" s="22" t="s">
        <v>17</v>
      </c>
      <c r="E4" s="141">
        <f>SUM(E6:E20)</f>
        <v>-1.7763568394002505E-14</v>
      </c>
      <c r="F4" s="213" t="s">
        <v>180</v>
      </c>
      <c r="G4" s="214"/>
      <c r="H4" s="214"/>
      <c r="I4" s="215"/>
      <c r="J4" s="141">
        <f>SUM(J6:J20)</f>
        <v>0</v>
      </c>
      <c r="K4" s="216" t="s">
        <v>181</v>
      </c>
      <c r="L4" s="214"/>
      <c r="M4" s="214"/>
      <c r="N4" s="215"/>
      <c r="O4" s="212" t="s">
        <v>31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HRÁČI!B10</f>
        <v>108</v>
      </c>
      <c r="C6" s="73" t="str">
        <f>HRÁČI!C10</f>
        <v>Vavríková</v>
      </c>
      <c r="D6" s="74" t="str">
        <f>HRÁČI!D10</f>
        <v>Lucia</v>
      </c>
      <c r="E6" s="151">
        <v>12.52</v>
      </c>
      <c r="F6" s="152">
        <v>74</v>
      </c>
      <c r="G6" s="75">
        <f aca="true" t="shared" si="0" ref="G6:G20">F6*0.1</f>
        <v>7.4</v>
      </c>
      <c r="H6" s="153">
        <f aca="true" t="shared" si="1" ref="H6:H20">E6+G6</f>
        <v>19.92</v>
      </c>
      <c r="I6" s="23">
        <v>13</v>
      </c>
      <c r="J6" s="151">
        <v>9.54</v>
      </c>
      <c r="K6" s="152">
        <v>48</v>
      </c>
      <c r="L6" s="8">
        <f aca="true" t="shared" si="2" ref="L6:L20">K6*0.1</f>
        <v>4.800000000000001</v>
      </c>
      <c r="M6" s="153">
        <f aca="true" t="shared" si="3" ref="M6:M20">J6+L6</f>
        <v>14.34</v>
      </c>
      <c r="N6" s="23">
        <v>12</v>
      </c>
      <c r="O6" s="154">
        <f aca="true" t="shared" si="4" ref="O6:O20">E6+J6</f>
        <v>22.06</v>
      </c>
      <c r="P6" s="76">
        <f aca="true" t="shared" si="5" ref="P6:P20">G6+L6</f>
        <v>12.200000000000001</v>
      </c>
      <c r="Q6" s="155">
        <f aca="true" t="shared" si="6" ref="Q6:Q20">H6+M6</f>
        <v>34.260000000000005</v>
      </c>
      <c r="R6" s="77">
        <f aca="true" t="shared" si="7" ref="R6:R20">I6+N6</f>
        <v>25</v>
      </c>
      <c r="S6" s="106">
        <v>3</v>
      </c>
      <c r="T6" s="78">
        <v>2</v>
      </c>
      <c r="U6" s="193">
        <f aca="true" t="shared" si="8" ref="U6:U20">R6+S6+T6</f>
        <v>30</v>
      </c>
      <c r="Y6" s="21"/>
    </row>
    <row r="7" spans="1:21" ht="15.75" customHeight="1">
      <c r="A7" s="9">
        <v>2</v>
      </c>
      <c r="B7" s="80">
        <f>HRÁČI!B22</f>
        <v>120</v>
      </c>
      <c r="C7" s="81" t="str">
        <f>HRÁČI!C22</f>
        <v>Urban</v>
      </c>
      <c r="D7" s="82" t="str">
        <f>HRÁČI!D22</f>
        <v>Daniel</v>
      </c>
      <c r="E7" s="151">
        <v>1.4</v>
      </c>
      <c r="F7" s="152">
        <v>86</v>
      </c>
      <c r="G7" s="75">
        <f t="shared" si="0"/>
        <v>8.6</v>
      </c>
      <c r="H7" s="153">
        <f t="shared" si="1"/>
        <v>10</v>
      </c>
      <c r="I7" s="23">
        <v>8</v>
      </c>
      <c r="J7" s="151">
        <v>16.14</v>
      </c>
      <c r="K7" s="152">
        <v>64</v>
      </c>
      <c r="L7" s="8">
        <f t="shared" si="2"/>
        <v>6.4</v>
      </c>
      <c r="M7" s="153">
        <f t="shared" si="3"/>
        <v>22.54</v>
      </c>
      <c r="N7" s="23">
        <v>14</v>
      </c>
      <c r="O7" s="154">
        <f t="shared" si="4"/>
        <v>17.54</v>
      </c>
      <c r="P7" s="76">
        <f t="shared" si="5"/>
        <v>15</v>
      </c>
      <c r="Q7" s="155">
        <f t="shared" si="6"/>
        <v>32.54</v>
      </c>
      <c r="R7" s="77">
        <f t="shared" si="7"/>
        <v>22</v>
      </c>
      <c r="S7" s="106">
        <v>2</v>
      </c>
      <c r="T7" s="78">
        <v>3</v>
      </c>
      <c r="U7" s="79">
        <f t="shared" si="8"/>
        <v>27</v>
      </c>
    </row>
    <row r="8" spans="1:21" ht="15.75" customHeight="1">
      <c r="A8" s="10">
        <v>3</v>
      </c>
      <c r="B8" s="80">
        <f>HRÁČI!B29</f>
        <v>127</v>
      </c>
      <c r="C8" s="81" t="str">
        <f>HRÁČI!C29</f>
        <v>Gavula</v>
      </c>
      <c r="D8" s="82" t="str">
        <f>HRÁČI!D29</f>
        <v>Gabriel</v>
      </c>
      <c r="E8" s="151">
        <v>18.08</v>
      </c>
      <c r="F8" s="152">
        <v>74</v>
      </c>
      <c r="G8" s="75">
        <f t="shared" si="0"/>
        <v>7.4</v>
      </c>
      <c r="H8" s="153">
        <f t="shared" si="1"/>
        <v>25.479999999999997</v>
      </c>
      <c r="I8" s="23">
        <v>15</v>
      </c>
      <c r="J8" s="151">
        <v>-0.96</v>
      </c>
      <c r="K8" s="152">
        <v>32</v>
      </c>
      <c r="L8" s="8">
        <f t="shared" si="2"/>
        <v>3.2</v>
      </c>
      <c r="M8" s="153">
        <f t="shared" si="3"/>
        <v>2.24</v>
      </c>
      <c r="N8" s="23">
        <v>7</v>
      </c>
      <c r="O8" s="154">
        <f t="shared" si="4"/>
        <v>17.119999999999997</v>
      </c>
      <c r="P8" s="76">
        <f t="shared" si="5"/>
        <v>10.600000000000001</v>
      </c>
      <c r="Q8" s="155">
        <f t="shared" si="6"/>
        <v>27.72</v>
      </c>
      <c r="R8" s="77">
        <f t="shared" si="7"/>
        <v>22</v>
      </c>
      <c r="S8" s="106">
        <v>1</v>
      </c>
      <c r="T8" s="78"/>
      <c r="U8" s="79">
        <f t="shared" si="8"/>
        <v>23</v>
      </c>
    </row>
    <row r="9" spans="1:21" ht="15.75" customHeight="1">
      <c r="A9" s="9">
        <v>4</v>
      </c>
      <c r="B9" s="80">
        <f>HRÁČI!B5</f>
        <v>103</v>
      </c>
      <c r="C9" s="81" t="str">
        <f>HRÁČI!C5</f>
        <v>Kazimír </v>
      </c>
      <c r="D9" s="82" t="str">
        <f>HRÁČI!D5</f>
        <v>Jozef</v>
      </c>
      <c r="E9" s="151">
        <v>2.46</v>
      </c>
      <c r="F9" s="152">
        <v>34</v>
      </c>
      <c r="G9" s="75">
        <f t="shared" si="0"/>
        <v>3.4000000000000004</v>
      </c>
      <c r="H9" s="153">
        <f t="shared" si="1"/>
        <v>5.86</v>
      </c>
      <c r="I9" s="23">
        <v>6</v>
      </c>
      <c r="J9" s="151">
        <v>18.04</v>
      </c>
      <c r="K9" s="152">
        <v>50</v>
      </c>
      <c r="L9" s="8">
        <f t="shared" si="2"/>
        <v>5</v>
      </c>
      <c r="M9" s="153">
        <f t="shared" si="3"/>
        <v>23.04</v>
      </c>
      <c r="N9" s="23">
        <v>15</v>
      </c>
      <c r="O9" s="154">
        <f t="shared" si="4"/>
        <v>20.5</v>
      </c>
      <c r="P9" s="76">
        <f t="shared" si="5"/>
        <v>8.4</v>
      </c>
      <c r="Q9" s="155">
        <f t="shared" si="6"/>
        <v>28.9</v>
      </c>
      <c r="R9" s="77">
        <f t="shared" si="7"/>
        <v>21</v>
      </c>
      <c r="S9" s="106"/>
      <c r="T9" s="78"/>
      <c r="U9" s="79">
        <f t="shared" si="8"/>
        <v>21</v>
      </c>
    </row>
    <row r="10" spans="1:21" ht="15.75" customHeight="1">
      <c r="A10" s="10">
        <v>5</v>
      </c>
      <c r="B10" s="80">
        <f>HRÁČI!B18</f>
        <v>116</v>
      </c>
      <c r="C10" s="81" t="str">
        <f>HRÁČI!C18</f>
        <v>Učník</v>
      </c>
      <c r="D10" s="82" t="str">
        <f>HRÁČI!D18</f>
        <v>Stanislav</v>
      </c>
      <c r="E10" s="151">
        <v>7.64</v>
      </c>
      <c r="F10" s="152">
        <v>60</v>
      </c>
      <c r="G10" s="75">
        <f t="shared" si="0"/>
        <v>6</v>
      </c>
      <c r="H10" s="153">
        <f t="shared" si="1"/>
        <v>13.64</v>
      </c>
      <c r="I10" s="23">
        <v>10</v>
      </c>
      <c r="J10" s="151">
        <v>3.64</v>
      </c>
      <c r="K10" s="152">
        <v>56</v>
      </c>
      <c r="L10" s="8">
        <f t="shared" si="2"/>
        <v>5.6000000000000005</v>
      </c>
      <c r="M10" s="153">
        <f t="shared" si="3"/>
        <v>9.24</v>
      </c>
      <c r="N10" s="23">
        <v>10</v>
      </c>
      <c r="O10" s="154">
        <f t="shared" si="4"/>
        <v>11.28</v>
      </c>
      <c r="P10" s="76">
        <f t="shared" si="5"/>
        <v>11.600000000000001</v>
      </c>
      <c r="Q10" s="155">
        <f t="shared" si="6"/>
        <v>22.880000000000003</v>
      </c>
      <c r="R10" s="77">
        <f t="shared" si="7"/>
        <v>20</v>
      </c>
      <c r="S10" s="106"/>
      <c r="T10" s="78">
        <v>1</v>
      </c>
      <c r="U10" s="79">
        <f t="shared" si="8"/>
        <v>21</v>
      </c>
    </row>
    <row r="11" spans="1:21" ht="15.75" customHeight="1">
      <c r="A11" s="9">
        <v>6</v>
      </c>
      <c r="B11" s="80">
        <f>HRÁČI!B30</f>
        <v>128</v>
      </c>
      <c r="C11" s="81" t="str">
        <f>HRÁČI!C30</f>
        <v>Alfoldy</v>
      </c>
      <c r="D11" s="82" t="str">
        <f>HRÁČI!D30</f>
        <v>František</v>
      </c>
      <c r="E11" s="151">
        <v>4.12</v>
      </c>
      <c r="F11" s="152">
        <v>161</v>
      </c>
      <c r="G11" s="75">
        <f t="shared" si="0"/>
        <v>16.1</v>
      </c>
      <c r="H11" s="153">
        <f t="shared" si="1"/>
        <v>20.220000000000002</v>
      </c>
      <c r="I11" s="23">
        <v>14</v>
      </c>
      <c r="J11" s="151">
        <v>-5.6</v>
      </c>
      <c r="K11" s="152">
        <v>10</v>
      </c>
      <c r="L11" s="8">
        <f t="shared" si="2"/>
        <v>1</v>
      </c>
      <c r="M11" s="153">
        <f t="shared" si="3"/>
        <v>-4.6</v>
      </c>
      <c r="N11" s="23">
        <v>4</v>
      </c>
      <c r="O11" s="154">
        <f t="shared" si="4"/>
        <v>-1.4799999999999995</v>
      </c>
      <c r="P11" s="76">
        <f t="shared" si="5"/>
        <v>17.1</v>
      </c>
      <c r="Q11" s="155">
        <f t="shared" si="6"/>
        <v>15.620000000000003</v>
      </c>
      <c r="R11" s="77">
        <f t="shared" si="7"/>
        <v>18</v>
      </c>
      <c r="S11" s="106"/>
      <c r="T11" s="78"/>
      <c r="U11" s="79">
        <f t="shared" si="8"/>
        <v>18</v>
      </c>
    </row>
    <row r="12" spans="1:21" ht="15.75" customHeight="1">
      <c r="A12" s="10">
        <v>7</v>
      </c>
      <c r="B12" s="80">
        <f>HRÁČI!B24</f>
        <v>122</v>
      </c>
      <c r="C12" s="81" t="str">
        <f>HRÁČI!C24</f>
        <v>Šereš</v>
      </c>
      <c r="D12" s="82" t="str">
        <f>HRÁČI!D24</f>
        <v>Karol</v>
      </c>
      <c r="E12" s="151">
        <v>16.58</v>
      </c>
      <c r="F12" s="152">
        <v>20</v>
      </c>
      <c r="G12" s="75">
        <f t="shared" si="0"/>
        <v>2</v>
      </c>
      <c r="H12" s="153">
        <f t="shared" si="1"/>
        <v>18.58</v>
      </c>
      <c r="I12" s="23">
        <v>12</v>
      </c>
      <c r="J12" s="151">
        <v>-2.98</v>
      </c>
      <c r="K12" s="152">
        <v>0</v>
      </c>
      <c r="L12" s="8">
        <f t="shared" si="2"/>
        <v>0</v>
      </c>
      <c r="M12" s="153">
        <f t="shared" si="3"/>
        <v>-2.98</v>
      </c>
      <c r="N12" s="23">
        <v>5</v>
      </c>
      <c r="O12" s="154">
        <f t="shared" si="4"/>
        <v>13.599999999999998</v>
      </c>
      <c r="P12" s="76">
        <f t="shared" si="5"/>
        <v>2</v>
      </c>
      <c r="Q12" s="155">
        <f t="shared" si="6"/>
        <v>15.599999999999998</v>
      </c>
      <c r="R12" s="77">
        <f t="shared" si="7"/>
        <v>17</v>
      </c>
      <c r="S12" s="106"/>
      <c r="T12" s="78"/>
      <c r="U12" s="79">
        <f t="shared" si="8"/>
        <v>17</v>
      </c>
    </row>
    <row r="13" spans="1:21" ht="15.75" customHeight="1">
      <c r="A13" s="9">
        <v>8</v>
      </c>
      <c r="B13" s="80">
        <f>HRÁČI!B4</f>
        <v>102</v>
      </c>
      <c r="C13" s="81" t="str">
        <f>HRÁČI!C4</f>
        <v>Leskovský  </v>
      </c>
      <c r="D13" s="82" t="str">
        <f>HRÁČI!D4</f>
        <v>Roman</v>
      </c>
      <c r="E13" s="151">
        <v>1.46</v>
      </c>
      <c r="F13" s="152">
        <v>22</v>
      </c>
      <c r="G13" s="75">
        <f t="shared" si="0"/>
        <v>2.2</v>
      </c>
      <c r="H13" s="153">
        <f t="shared" si="1"/>
        <v>3.66</v>
      </c>
      <c r="I13" s="23">
        <v>5</v>
      </c>
      <c r="J13" s="151">
        <v>5.34</v>
      </c>
      <c r="K13" s="152">
        <v>41</v>
      </c>
      <c r="L13" s="8">
        <f t="shared" si="2"/>
        <v>4.1000000000000005</v>
      </c>
      <c r="M13" s="153">
        <f t="shared" si="3"/>
        <v>9.440000000000001</v>
      </c>
      <c r="N13" s="23">
        <v>11</v>
      </c>
      <c r="O13" s="154">
        <f t="shared" si="4"/>
        <v>6.8</v>
      </c>
      <c r="P13" s="76">
        <f t="shared" si="5"/>
        <v>6.300000000000001</v>
      </c>
      <c r="Q13" s="155">
        <f t="shared" si="6"/>
        <v>13.100000000000001</v>
      </c>
      <c r="R13" s="77">
        <f t="shared" si="7"/>
        <v>16</v>
      </c>
      <c r="S13" s="106"/>
      <c r="T13" s="78"/>
      <c r="U13" s="79">
        <f t="shared" si="8"/>
        <v>16</v>
      </c>
    </row>
    <row r="14" spans="1:21" ht="15.75" customHeight="1">
      <c r="A14" s="10">
        <v>9</v>
      </c>
      <c r="B14" s="80">
        <f>HRÁČI!B26</f>
        <v>124</v>
      </c>
      <c r="C14" s="81" t="str">
        <f>HRÁČI!C26</f>
        <v>Biely</v>
      </c>
      <c r="D14" s="82" t="str">
        <f>HRÁČI!D26</f>
        <v>Peter</v>
      </c>
      <c r="E14" s="151">
        <v>-15.64</v>
      </c>
      <c r="F14" s="152">
        <v>50</v>
      </c>
      <c r="G14" s="75">
        <f t="shared" si="0"/>
        <v>5</v>
      </c>
      <c r="H14" s="153">
        <f t="shared" si="1"/>
        <v>-10.64</v>
      </c>
      <c r="I14" s="23">
        <v>3</v>
      </c>
      <c r="J14" s="151">
        <v>8.24</v>
      </c>
      <c r="K14" s="152">
        <v>112</v>
      </c>
      <c r="L14" s="8">
        <f t="shared" si="2"/>
        <v>11.200000000000001</v>
      </c>
      <c r="M14" s="153">
        <f t="shared" si="3"/>
        <v>19.44</v>
      </c>
      <c r="N14" s="23">
        <v>13</v>
      </c>
      <c r="O14" s="154">
        <f t="shared" si="4"/>
        <v>-7.4</v>
      </c>
      <c r="P14" s="76">
        <f t="shared" si="5"/>
        <v>16.200000000000003</v>
      </c>
      <c r="Q14" s="155">
        <f t="shared" si="6"/>
        <v>8.8</v>
      </c>
      <c r="R14" s="77">
        <f t="shared" si="7"/>
        <v>16</v>
      </c>
      <c r="S14" s="106"/>
      <c r="T14" s="78"/>
      <c r="U14" s="79">
        <f t="shared" si="8"/>
        <v>16</v>
      </c>
    </row>
    <row r="15" spans="1:21" ht="15.75" customHeight="1">
      <c r="A15" s="9">
        <v>10</v>
      </c>
      <c r="B15" s="80">
        <f>HRÁČI!B28</f>
        <v>126</v>
      </c>
      <c r="C15" s="81" t="str">
        <f>HRÁČI!C28</f>
        <v>Dohnány</v>
      </c>
      <c r="D15" s="82" t="str">
        <f>HRÁČI!D28</f>
        <v>Roman</v>
      </c>
      <c r="E15" s="151">
        <v>13.04</v>
      </c>
      <c r="F15" s="152">
        <v>34</v>
      </c>
      <c r="G15" s="75">
        <f t="shared" si="0"/>
        <v>3.4000000000000004</v>
      </c>
      <c r="H15" s="153">
        <f t="shared" si="1"/>
        <v>16.439999999999998</v>
      </c>
      <c r="I15" s="23">
        <v>11</v>
      </c>
      <c r="J15" s="151">
        <v>-10.9</v>
      </c>
      <c r="K15" s="152">
        <v>12</v>
      </c>
      <c r="L15" s="8">
        <f t="shared" si="2"/>
        <v>1.2000000000000002</v>
      </c>
      <c r="M15" s="153">
        <f t="shared" si="3"/>
        <v>-9.7</v>
      </c>
      <c r="N15" s="23">
        <v>2</v>
      </c>
      <c r="O15" s="154">
        <f t="shared" si="4"/>
        <v>2.139999999999999</v>
      </c>
      <c r="P15" s="76">
        <f t="shared" si="5"/>
        <v>4.6000000000000005</v>
      </c>
      <c r="Q15" s="155">
        <f t="shared" si="6"/>
        <v>6.739999999999998</v>
      </c>
      <c r="R15" s="77">
        <f t="shared" si="7"/>
        <v>13</v>
      </c>
      <c r="S15" s="106"/>
      <c r="T15" s="78"/>
      <c r="U15" s="79">
        <f t="shared" si="8"/>
        <v>13</v>
      </c>
    </row>
    <row r="16" spans="1:21" ht="15.75" customHeight="1">
      <c r="A16" s="10">
        <v>11</v>
      </c>
      <c r="B16" s="80">
        <f>HRÁČI!B7</f>
        <v>105</v>
      </c>
      <c r="C16" s="81" t="str">
        <f>HRÁČI!C7</f>
        <v>Vavrík  </v>
      </c>
      <c r="D16" s="82" t="str">
        <f>HRÁČI!D7</f>
        <v>Ivan</v>
      </c>
      <c r="E16" s="151">
        <v>5.52</v>
      </c>
      <c r="F16" s="152">
        <v>56</v>
      </c>
      <c r="G16" s="75">
        <f t="shared" si="0"/>
        <v>5.6000000000000005</v>
      </c>
      <c r="H16" s="153">
        <f t="shared" si="1"/>
        <v>11.120000000000001</v>
      </c>
      <c r="I16" s="23">
        <v>9</v>
      </c>
      <c r="J16" s="151">
        <v>-8.88</v>
      </c>
      <c r="K16" s="152">
        <v>2</v>
      </c>
      <c r="L16" s="8">
        <f t="shared" si="2"/>
        <v>0.2</v>
      </c>
      <c r="M16" s="153">
        <f t="shared" si="3"/>
        <v>-8.680000000000001</v>
      </c>
      <c r="N16" s="23">
        <v>3</v>
      </c>
      <c r="O16" s="154">
        <f t="shared" si="4"/>
        <v>-3.360000000000001</v>
      </c>
      <c r="P16" s="76">
        <f t="shared" si="5"/>
        <v>5.800000000000001</v>
      </c>
      <c r="Q16" s="155">
        <f t="shared" si="6"/>
        <v>2.4399999999999995</v>
      </c>
      <c r="R16" s="77">
        <f t="shared" si="7"/>
        <v>12</v>
      </c>
      <c r="S16" s="106"/>
      <c r="T16" s="78"/>
      <c r="U16" s="79">
        <f t="shared" si="8"/>
        <v>12</v>
      </c>
    </row>
    <row r="17" spans="1:21" ht="15.75" customHeight="1">
      <c r="A17" s="9">
        <v>12</v>
      </c>
      <c r="B17" s="80">
        <f>HRÁČI!B8</f>
        <v>106</v>
      </c>
      <c r="C17" s="81" t="str">
        <f>HRÁČI!C8</f>
        <v>Bisák </v>
      </c>
      <c r="D17" s="82" t="str">
        <f>HRÁČI!D8</f>
        <v>Viliam</v>
      </c>
      <c r="E17" s="151">
        <v>-6.98</v>
      </c>
      <c r="F17" s="152">
        <v>44</v>
      </c>
      <c r="G17" s="75">
        <f t="shared" si="0"/>
        <v>4.4</v>
      </c>
      <c r="H17" s="153">
        <f t="shared" si="1"/>
        <v>-2.58</v>
      </c>
      <c r="I17" s="23">
        <v>4</v>
      </c>
      <c r="J17" s="151">
        <v>-4.72</v>
      </c>
      <c r="K17" s="152">
        <v>40</v>
      </c>
      <c r="L17" s="8">
        <f t="shared" si="2"/>
        <v>4</v>
      </c>
      <c r="M17" s="153">
        <f t="shared" si="3"/>
        <v>-0.7199999999999998</v>
      </c>
      <c r="N17" s="23">
        <v>6</v>
      </c>
      <c r="O17" s="154">
        <f t="shared" si="4"/>
        <v>-11.7</v>
      </c>
      <c r="P17" s="76">
        <f t="shared" si="5"/>
        <v>8.4</v>
      </c>
      <c r="Q17" s="155">
        <f t="shared" si="6"/>
        <v>-3.3</v>
      </c>
      <c r="R17" s="77">
        <f t="shared" si="7"/>
        <v>10</v>
      </c>
      <c r="S17" s="106"/>
      <c r="T17" s="78"/>
      <c r="U17" s="79">
        <f t="shared" si="8"/>
        <v>10</v>
      </c>
    </row>
    <row r="18" spans="1:21" ht="15.75" customHeight="1">
      <c r="A18" s="10">
        <v>13</v>
      </c>
      <c r="B18" s="80">
        <f>HRÁČI!B32</f>
        <v>130</v>
      </c>
      <c r="C18" s="81" t="str">
        <f>HRÁČI!C32</f>
        <v>Serbin</v>
      </c>
      <c r="D18" s="82" t="str">
        <f>HRÁČI!D32</f>
        <v>Rastislav</v>
      </c>
      <c r="E18" s="151">
        <v>-22.62</v>
      </c>
      <c r="F18" s="152">
        <v>65</v>
      </c>
      <c r="G18" s="75">
        <f t="shared" si="0"/>
        <v>6.5</v>
      </c>
      <c r="H18" s="153">
        <f t="shared" si="1"/>
        <v>-16.12</v>
      </c>
      <c r="I18" s="23">
        <v>2</v>
      </c>
      <c r="J18" s="151">
        <v>-4.56</v>
      </c>
      <c r="K18" s="152">
        <v>92</v>
      </c>
      <c r="L18" s="8">
        <f t="shared" si="2"/>
        <v>9.200000000000001</v>
      </c>
      <c r="M18" s="153">
        <f t="shared" si="3"/>
        <v>4.6400000000000015</v>
      </c>
      <c r="N18" s="23">
        <v>8</v>
      </c>
      <c r="O18" s="154">
        <f t="shared" si="4"/>
        <v>-27.18</v>
      </c>
      <c r="P18" s="76">
        <f t="shared" si="5"/>
        <v>15.700000000000001</v>
      </c>
      <c r="Q18" s="155">
        <f t="shared" si="6"/>
        <v>-11.48</v>
      </c>
      <c r="R18" s="77">
        <f t="shared" si="7"/>
        <v>10</v>
      </c>
      <c r="S18" s="106"/>
      <c r="T18" s="78"/>
      <c r="U18" s="79">
        <f t="shared" si="8"/>
        <v>10</v>
      </c>
    </row>
    <row r="19" spans="1:21" ht="15.75" customHeight="1">
      <c r="A19" s="9">
        <v>14</v>
      </c>
      <c r="B19" s="80">
        <f>HRÁČI!B9</f>
        <v>107</v>
      </c>
      <c r="C19" s="81" t="str">
        <f>HRÁČI!C9</f>
        <v>Hegyi </v>
      </c>
      <c r="D19" s="82" t="str">
        <f>HRÁČI!D9</f>
        <v>Juraj</v>
      </c>
      <c r="E19" s="151">
        <v>-35.24</v>
      </c>
      <c r="F19" s="152">
        <v>18</v>
      </c>
      <c r="G19" s="75">
        <f t="shared" si="0"/>
        <v>1.8</v>
      </c>
      <c r="H19" s="153">
        <f t="shared" si="1"/>
        <v>-33.440000000000005</v>
      </c>
      <c r="I19" s="23">
        <v>1</v>
      </c>
      <c r="J19" s="151">
        <v>-3.68</v>
      </c>
      <c r="K19" s="152">
        <v>88</v>
      </c>
      <c r="L19" s="8">
        <f t="shared" si="2"/>
        <v>8.8</v>
      </c>
      <c r="M19" s="153">
        <f t="shared" si="3"/>
        <v>5.120000000000001</v>
      </c>
      <c r="N19" s="23">
        <v>9</v>
      </c>
      <c r="O19" s="154">
        <f t="shared" si="4"/>
        <v>-38.92</v>
      </c>
      <c r="P19" s="76">
        <f t="shared" si="5"/>
        <v>10.600000000000001</v>
      </c>
      <c r="Q19" s="155">
        <f t="shared" si="6"/>
        <v>-28.320000000000004</v>
      </c>
      <c r="R19" s="77">
        <f t="shared" si="7"/>
        <v>10</v>
      </c>
      <c r="S19" s="106"/>
      <c r="T19" s="78"/>
      <c r="U19" s="79">
        <f t="shared" si="8"/>
        <v>10</v>
      </c>
    </row>
    <row r="20" spans="1:21" ht="15.75" customHeight="1">
      <c r="A20" s="10">
        <v>15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-2.34</v>
      </c>
      <c r="F20" s="152">
        <v>92</v>
      </c>
      <c r="G20" s="75">
        <f t="shared" si="0"/>
        <v>9.200000000000001</v>
      </c>
      <c r="H20" s="153">
        <f t="shared" si="1"/>
        <v>6.860000000000001</v>
      </c>
      <c r="I20" s="23">
        <v>7</v>
      </c>
      <c r="J20" s="151">
        <v>-18.66</v>
      </c>
      <c r="K20" s="152">
        <v>82</v>
      </c>
      <c r="L20" s="8">
        <f t="shared" si="2"/>
        <v>8.200000000000001</v>
      </c>
      <c r="M20" s="153">
        <f t="shared" si="3"/>
        <v>-10.459999999999999</v>
      </c>
      <c r="N20" s="23">
        <v>1</v>
      </c>
      <c r="O20" s="154">
        <f t="shared" si="4"/>
        <v>-21</v>
      </c>
      <c r="P20" s="76">
        <f t="shared" si="5"/>
        <v>17.400000000000002</v>
      </c>
      <c r="Q20" s="155">
        <f t="shared" si="6"/>
        <v>-3.599999999999998</v>
      </c>
      <c r="R20" s="77">
        <f t="shared" si="7"/>
        <v>8</v>
      </c>
      <c r="S20" s="106"/>
      <c r="T20" s="78"/>
      <c r="U20" s="79">
        <f t="shared" si="8"/>
        <v>8</v>
      </c>
    </row>
    <row r="21" spans="1:21" ht="15.75" customHeight="1">
      <c r="A21" s="1"/>
      <c r="E21" s="139"/>
      <c r="F21" s="7"/>
      <c r="G21" s="7"/>
      <c r="H21" s="7"/>
      <c r="I21" s="7"/>
      <c r="J21" s="139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ht="15.75" customHeight="1">
      <c r="A22" s="1"/>
      <c r="B22" s="2"/>
      <c r="C22" s="1"/>
      <c r="D22" s="1"/>
      <c r="E22" s="1"/>
      <c r="F22" s="1"/>
      <c r="G22" s="1"/>
      <c r="H22" s="1"/>
      <c r="I22" s="2"/>
      <c r="J22" s="1"/>
      <c r="K22" s="1"/>
      <c r="L22" s="1"/>
      <c r="M22" s="1"/>
      <c r="N22" s="2"/>
      <c r="O22" s="1"/>
      <c r="P22" s="1"/>
      <c r="Q22" s="1"/>
      <c r="R22" s="1"/>
      <c r="S22" s="1"/>
      <c r="T22" s="1"/>
      <c r="U22" s="1"/>
    </row>
    <row r="23" spans="1:21" ht="15.75" customHeight="1">
      <c r="A23" s="142" t="s">
        <v>53</v>
      </c>
      <c r="B23" s="217" t="s">
        <v>78</v>
      </c>
      <c r="C23" s="218"/>
      <c r="D23" s="218"/>
      <c r="E23" s="218"/>
      <c r="F23" s="218"/>
      <c r="H23" s="219" t="s">
        <v>182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1"/>
    </row>
    <row r="24" spans="1:20" ht="15.75" customHeight="1">
      <c r="A24" s="143" t="s">
        <v>183</v>
      </c>
      <c r="B24" s="201" t="s">
        <v>305</v>
      </c>
      <c r="C24" s="144"/>
      <c r="D24" s="144"/>
      <c r="E24" s="144"/>
      <c r="F24" s="144"/>
      <c r="H24" s="145" t="s">
        <v>33</v>
      </c>
      <c r="I24" s="204" t="s">
        <v>60</v>
      </c>
      <c r="J24" s="204"/>
      <c r="K24" s="205" t="s">
        <v>54</v>
      </c>
      <c r="L24" s="206"/>
      <c r="M24" s="206"/>
      <c r="N24" s="206"/>
      <c r="O24" s="206"/>
      <c r="P24" s="206"/>
      <c r="Q24" s="206"/>
      <c r="R24" s="206"/>
      <c r="S24" s="206"/>
      <c r="T24" s="206"/>
    </row>
    <row r="25" spans="1:21" ht="15.75" customHeight="1">
      <c r="A25" s="146" t="s">
        <v>184</v>
      </c>
      <c r="B25" s="202" t="s">
        <v>306</v>
      </c>
      <c r="C25" s="147"/>
      <c r="D25" s="147"/>
      <c r="E25" s="147"/>
      <c r="F25" s="147"/>
      <c r="H25" s="148">
        <v>60</v>
      </c>
      <c r="I25" s="207" t="s">
        <v>115</v>
      </c>
      <c r="J25" s="207"/>
      <c r="K25" s="140" t="s">
        <v>273</v>
      </c>
      <c r="L25" s="140"/>
      <c r="M25" s="140"/>
      <c r="N25" s="140"/>
      <c r="O25" s="140"/>
      <c r="P25" s="140"/>
      <c r="Q25" s="140"/>
      <c r="R25" s="140"/>
      <c r="S25" s="140"/>
      <c r="T25" s="140"/>
      <c r="U25" s="150"/>
    </row>
    <row r="26" spans="1:21" ht="15.75" customHeight="1">
      <c r="A26" s="143" t="s">
        <v>185</v>
      </c>
      <c r="B26" s="201" t="s">
        <v>307</v>
      </c>
      <c r="C26" s="144"/>
      <c r="D26" s="144"/>
      <c r="E26" s="144"/>
      <c r="F26" s="144"/>
      <c r="H26" s="149">
        <v>84</v>
      </c>
      <c r="I26" s="208" t="s">
        <v>231</v>
      </c>
      <c r="J26" s="208"/>
      <c r="K26" s="138" t="s">
        <v>313</v>
      </c>
      <c r="L26" s="138"/>
      <c r="M26" s="138"/>
      <c r="N26" s="138"/>
      <c r="O26" s="138"/>
      <c r="P26" s="138"/>
      <c r="Q26" s="138"/>
      <c r="R26" s="138"/>
      <c r="S26" s="138"/>
      <c r="T26" s="138"/>
      <c r="U26" s="150"/>
    </row>
    <row r="27" spans="1:21" ht="15.75" customHeight="1">
      <c r="A27" s="146" t="s">
        <v>186</v>
      </c>
      <c r="B27" s="202" t="s">
        <v>308</v>
      </c>
      <c r="C27" s="147"/>
      <c r="D27" s="147"/>
      <c r="E27" s="147"/>
      <c r="F27" s="147"/>
      <c r="H27" s="148">
        <v>60</v>
      </c>
      <c r="I27" s="207" t="s">
        <v>144</v>
      </c>
      <c r="J27" s="207"/>
      <c r="K27" s="140" t="s">
        <v>273</v>
      </c>
      <c r="L27" s="140"/>
      <c r="M27" s="140"/>
      <c r="N27" s="140"/>
      <c r="O27" s="140"/>
      <c r="P27" s="140"/>
      <c r="Q27" s="140"/>
      <c r="R27" s="140"/>
      <c r="S27" s="140"/>
      <c r="T27" s="140"/>
      <c r="U27" s="150"/>
    </row>
    <row r="28" spans="1:21" ht="15.75" customHeight="1">
      <c r="A28" s="143" t="s">
        <v>187</v>
      </c>
      <c r="B28" s="144"/>
      <c r="C28" s="144"/>
      <c r="D28" s="144"/>
      <c r="E28" s="144"/>
      <c r="F28" s="144"/>
      <c r="H28" s="149"/>
      <c r="I28" s="208"/>
      <c r="J28" s="20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50"/>
    </row>
    <row r="29" spans="1:21" ht="15.75" customHeight="1">
      <c r="A29" s="146" t="s">
        <v>188</v>
      </c>
      <c r="B29" s="147"/>
      <c r="C29" s="147"/>
      <c r="D29" s="147"/>
      <c r="E29" s="147"/>
      <c r="F29" s="147"/>
      <c r="H29" s="148"/>
      <c r="I29" s="207"/>
      <c r="J29" s="20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50"/>
    </row>
    <row r="30" spans="8:21" ht="15.75" customHeight="1">
      <c r="H30" s="149"/>
      <c r="I30" s="208"/>
      <c r="J30" s="20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50"/>
    </row>
    <row r="31" spans="1:21" ht="15.75" customHeight="1">
      <c r="A31" s="142" t="s">
        <v>53</v>
      </c>
      <c r="B31" s="221" t="s">
        <v>79</v>
      </c>
      <c r="C31" s="222"/>
      <c r="D31" s="222"/>
      <c r="E31" s="222"/>
      <c r="F31" s="223"/>
      <c r="H31" s="148"/>
      <c r="I31" s="207"/>
      <c r="J31" s="207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50"/>
    </row>
    <row r="32" spans="1:21" ht="15.75" customHeight="1">
      <c r="A32" s="143" t="s">
        <v>183</v>
      </c>
      <c r="B32" s="201" t="s">
        <v>309</v>
      </c>
      <c r="C32" s="144"/>
      <c r="D32" s="144"/>
      <c r="E32" s="144"/>
      <c r="F32" s="144"/>
      <c r="H32" s="149"/>
      <c r="I32" s="208"/>
      <c r="J32" s="20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50"/>
    </row>
    <row r="33" spans="1:21" ht="15.75" customHeight="1">
      <c r="A33" s="146" t="s">
        <v>184</v>
      </c>
      <c r="B33" s="202" t="s">
        <v>310</v>
      </c>
      <c r="C33" s="147"/>
      <c r="D33" s="147"/>
      <c r="E33" s="147"/>
      <c r="F33" s="147"/>
      <c r="H33" s="148"/>
      <c r="I33" s="207"/>
      <c r="J33" s="207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50"/>
    </row>
    <row r="34" spans="1:21" ht="15.75" customHeight="1">
      <c r="A34" s="143" t="s">
        <v>185</v>
      </c>
      <c r="B34" s="201" t="s">
        <v>311</v>
      </c>
      <c r="C34" s="144"/>
      <c r="D34" s="144"/>
      <c r="E34" s="144"/>
      <c r="F34" s="144"/>
      <c r="H34" s="149"/>
      <c r="I34" s="208"/>
      <c r="J34" s="20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50"/>
    </row>
    <row r="35" spans="1:21" ht="15.75" customHeight="1">
      <c r="A35" s="146" t="s">
        <v>186</v>
      </c>
      <c r="B35" s="202" t="s">
        <v>312</v>
      </c>
      <c r="C35" s="147"/>
      <c r="D35" s="147"/>
      <c r="E35" s="147"/>
      <c r="F35" s="147"/>
      <c r="H35" s="148"/>
      <c r="I35" s="207"/>
      <c r="J35" s="20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50"/>
    </row>
    <row r="36" spans="1:21" ht="15">
      <c r="A36" s="143" t="s">
        <v>187</v>
      </c>
      <c r="B36" s="144"/>
      <c r="C36" s="144"/>
      <c r="D36" s="144"/>
      <c r="E36" s="144"/>
      <c r="F36" s="144"/>
      <c r="G36" s="1"/>
      <c r="H36" s="149"/>
      <c r="I36" s="208"/>
      <c r="J36" s="20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50"/>
    </row>
    <row r="37" spans="1:22" ht="15">
      <c r="A37" s="146" t="s">
        <v>188</v>
      </c>
      <c r="B37" s="147"/>
      <c r="C37" s="147"/>
      <c r="D37" s="147"/>
      <c r="E37" s="147"/>
      <c r="F37" s="147"/>
      <c r="H37" s="148"/>
      <c r="I37" s="207"/>
      <c r="J37" s="207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50"/>
      <c r="V37" s="1"/>
    </row>
    <row r="38" ht="12.75">
      <c r="V38" s="1"/>
    </row>
  </sheetData>
  <sheetProtection/>
  <mergeCells count="22">
    <mergeCell ref="I34:J34"/>
    <mergeCell ref="I35:J35"/>
    <mergeCell ref="I36:J36"/>
    <mergeCell ref="I37:J37"/>
    <mergeCell ref="I29:J29"/>
    <mergeCell ref="I30:J30"/>
    <mergeCell ref="B31:F31"/>
    <mergeCell ref="I31:J31"/>
    <mergeCell ref="I32:J32"/>
    <mergeCell ref="I33:J33"/>
    <mergeCell ref="I24:J24"/>
    <mergeCell ref="K24:T24"/>
    <mergeCell ref="I25:J25"/>
    <mergeCell ref="I26:J26"/>
    <mergeCell ref="I27:J27"/>
    <mergeCell ref="I28:J28"/>
    <mergeCell ref="E2:U2"/>
    <mergeCell ref="F4:I4"/>
    <mergeCell ref="K4:N4"/>
    <mergeCell ref="O4:R4"/>
    <mergeCell ref="B23:F23"/>
    <mergeCell ref="H23:T2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18"/>
  <dimension ref="A1:Y53"/>
  <sheetViews>
    <sheetView showGridLines="0" zoomScale="85" zoomScaleNormal="85" zoomScalePageLayoutView="0" workbookViewId="0" topLeftCell="A19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315</v>
      </c>
      <c r="D4" s="22" t="s">
        <v>17</v>
      </c>
      <c r="E4" s="141">
        <f>SUM(E6:E35)</f>
        <v>0</v>
      </c>
      <c r="F4" s="213" t="s">
        <v>176</v>
      </c>
      <c r="G4" s="214"/>
      <c r="H4" s="214"/>
      <c r="I4" s="215"/>
      <c r="J4" s="141">
        <f>SUM(J6:J35)</f>
        <v>0</v>
      </c>
      <c r="K4" s="216" t="s">
        <v>177</v>
      </c>
      <c r="L4" s="228"/>
      <c r="M4" s="228"/>
      <c r="N4" s="229"/>
      <c r="O4" s="212" t="s">
        <v>75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14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-14.26</v>
      </c>
      <c r="F6" s="152">
        <v>54</v>
      </c>
      <c r="G6" s="75">
        <f aca="true" t="shared" si="0" ref="G6:G35">F6*0.1</f>
        <v>5.4</v>
      </c>
      <c r="H6" s="153">
        <f aca="true" t="shared" si="1" ref="H6:H35">E6+G6</f>
        <v>-8.86</v>
      </c>
      <c r="I6" s="23">
        <v>1</v>
      </c>
      <c r="J6" s="151">
        <v>-5.7</v>
      </c>
      <c r="K6" s="152">
        <v>16</v>
      </c>
      <c r="L6" s="8">
        <f aca="true" t="shared" si="2" ref="L6:L35">K6*0.1</f>
        <v>1.6</v>
      </c>
      <c r="M6" s="153">
        <f aca="true" t="shared" si="3" ref="M6:M35">J6+L6</f>
        <v>-4.1</v>
      </c>
      <c r="N6" s="23">
        <v>3</v>
      </c>
      <c r="O6" s="154">
        <f aca="true" t="shared" si="4" ref="O6:O35">E6+J6</f>
        <v>-19.96</v>
      </c>
      <c r="P6" s="76">
        <f aca="true" t="shared" si="5" ref="P6:P35">G6+L6</f>
        <v>7</v>
      </c>
      <c r="Q6" s="155">
        <f aca="true" t="shared" si="6" ref="Q6:Q35">H6+M6</f>
        <v>-12.959999999999999</v>
      </c>
      <c r="R6" s="77">
        <f aca="true" t="shared" si="7" ref="R6:R35">I6+N6</f>
        <v>4</v>
      </c>
      <c r="S6" s="106"/>
      <c r="T6" s="78"/>
      <c r="U6" s="79">
        <f>R6+S6+T6</f>
        <v>4</v>
      </c>
      <c r="Y6" s="21"/>
    </row>
    <row r="7" spans="1:21" ht="15.75" customHeight="1">
      <c r="A7" s="9">
        <v>2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8.6</v>
      </c>
      <c r="F7" s="152">
        <v>98</v>
      </c>
      <c r="G7" s="75">
        <f t="shared" si="0"/>
        <v>9.8</v>
      </c>
      <c r="H7" s="153">
        <f t="shared" si="1"/>
        <v>18.4</v>
      </c>
      <c r="I7" s="23">
        <v>12</v>
      </c>
      <c r="J7" s="151">
        <v>9.8</v>
      </c>
      <c r="K7" s="152">
        <v>68</v>
      </c>
      <c r="L7" s="8">
        <f t="shared" si="2"/>
        <v>6.800000000000001</v>
      </c>
      <c r="M7" s="153">
        <f t="shared" si="3"/>
        <v>16.6</v>
      </c>
      <c r="N7" s="23">
        <v>11</v>
      </c>
      <c r="O7" s="154">
        <f t="shared" si="4"/>
        <v>18.4</v>
      </c>
      <c r="P7" s="76">
        <f t="shared" si="5"/>
        <v>16.6</v>
      </c>
      <c r="Q7" s="155">
        <f t="shared" si="6"/>
        <v>35</v>
      </c>
      <c r="R7" s="77">
        <f t="shared" si="7"/>
        <v>23</v>
      </c>
      <c r="S7" s="106">
        <v>2</v>
      </c>
      <c r="T7" s="78">
        <v>3</v>
      </c>
      <c r="U7" s="79">
        <f>R7+S7+T7</f>
        <v>28</v>
      </c>
    </row>
    <row r="8" spans="1:21" ht="15.75" customHeight="1">
      <c r="A8" s="10">
        <v>8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-2.74</v>
      </c>
      <c r="F8" s="152">
        <v>60</v>
      </c>
      <c r="G8" s="75">
        <f t="shared" si="0"/>
        <v>6</v>
      </c>
      <c r="H8" s="153">
        <f t="shared" si="1"/>
        <v>3.26</v>
      </c>
      <c r="I8" s="23">
        <v>6</v>
      </c>
      <c r="J8" s="151">
        <v>5.26</v>
      </c>
      <c r="K8" s="152">
        <v>77</v>
      </c>
      <c r="L8" s="8">
        <f t="shared" si="2"/>
        <v>7.7</v>
      </c>
      <c r="M8" s="153">
        <f t="shared" si="3"/>
        <v>12.96</v>
      </c>
      <c r="N8" s="23">
        <v>9</v>
      </c>
      <c r="O8" s="154">
        <f t="shared" si="4"/>
        <v>2.5199999999999996</v>
      </c>
      <c r="P8" s="76">
        <f t="shared" si="5"/>
        <v>13.7</v>
      </c>
      <c r="Q8" s="155">
        <f t="shared" si="6"/>
        <v>16.22</v>
      </c>
      <c r="R8" s="77">
        <f t="shared" si="7"/>
        <v>15</v>
      </c>
      <c r="S8" s="106"/>
      <c r="T8" s="78">
        <v>2</v>
      </c>
      <c r="U8" s="79">
        <f>R8+S8+T8</f>
        <v>17</v>
      </c>
    </row>
    <row r="9" spans="1:21" ht="15.75" customHeight="1">
      <c r="A9" s="9">
        <v>4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14.1</v>
      </c>
      <c r="F9" s="152">
        <v>86</v>
      </c>
      <c r="G9" s="75">
        <f t="shared" si="0"/>
        <v>8.6</v>
      </c>
      <c r="H9" s="153">
        <f t="shared" si="1"/>
        <v>22.7</v>
      </c>
      <c r="I9" s="23">
        <v>13</v>
      </c>
      <c r="J9" s="151">
        <v>5.52</v>
      </c>
      <c r="K9" s="152">
        <v>2</v>
      </c>
      <c r="L9" s="8">
        <f t="shared" si="2"/>
        <v>0.2</v>
      </c>
      <c r="M9" s="153">
        <f t="shared" si="3"/>
        <v>5.72</v>
      </c>
      <c r="N9" s="23">
        <v>6</v>
      </c>
      <c r="O9" s="154">
        <f t="shared" si="4"/>
        <v>19.619999999999997</v>
      </c>
      <c r="P9" s="76">
        <f t="shared" si="5"/>
        <v>8.799999999999999</v>
      </c>
      <c r="Q9" s="155">
        <f t="shared" si="6"/>
        <v>28.419999999999998</v>
      </c>
      <c r="R9" s="77">
        <f t="shared" si="7"/>
        <v>19</v>
      </c>
      <c r="S9" s="106"/>
      <c r="T9" s="78"/>
      <c r="U9" s="79">
        <f>R9+S9+T9</f>
        <v>19</v>
      </c>
    </row>
    <row r="10" spans="1:21" ht="15.75" customHeight="1">
      <c r="A10" s="10">
        <v>15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13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-10.02</v>
      </c>
      <c r="F11" s="152">
        <v>48</v>
      </c>
      <c r="G11" s="75">
        <f t="shared" si="0"/>
        <v>4.800000000000001</v>
      </c>
      <c r="H11" s="153">
        <f t="shared" si="1"/>
        <v>-5.219999999999999</v>
      </c>
      <c r="I11" s="23">
        <v>3</v>
      </c>
      <c r="J11" s="151">
        <v>-3.64</v>
      </c>
      <c r="K11" s="152">
        <v>76</v>
      </c>
      <c r="L11" s="8">
        <f t="shared" si="2"/>
        <v>7.6000000000000005</v>
      </c>
      <c r="M11" s="153">
        <f t="shared" si="3"/>
        <v>3.9600000000000004</v>
      </c>
      <c r="N11" s="23">
        <v>5</v>
      </c>
      <c r="O11" s="154">
        <f t="shared" si="4"/>
        <v>-13.66</v>
      </c>
      <c r="P11" s="76">
        <f t="shared" si="5"/>
        <v>12.400000000000002</v>
      </c>
      <c r="Q11" s="155">
        <f t="shared" si="6"/>
        <v>-1.2599999999999985</v>
      </c>
      <c r="R11" s="77">
        <f t="shared" si="7"/>
        <v>8</v>
      </c>
      <c r="S11" s="106"/>
      <c r="T11" s="78"/>
      <c r="U11" s="79">
        <f>R11+S11+T11</f>
        <v>8</v>
      </c>
    </row>
    <row r="12" spans="1:21" ht="15.75" customHeight="1">
      <c r="A12" s="10">
        <v>7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-8.42</v>
      </c>
      <c r="F12" s="152">
        <v>193</v>
      </c>
      <c r="G12" s="75">
        <f t="shared" si="0"/>
        <v>19.3</v>
      </c>
      <c r="H12" s="153">
        <f t="shared" si="1"/>
        <v>10.88</v>
      </c>
      <c r="I12" s="23">
        <v>8</v>
      </c>
      <c r="J12" s="151">
        <v>0.5</v>
      </c>
      <c r="K12" s="152">
        <v>69</v>
      </c>
      <c r="L12" s="8">
        <f t="shared" si="2"/>
        <v>6.9</v>
      </c>
      <c r="M12" s="153">
        <f t="shared" si="3"/>
        <v>7.4</v>
      </c>
      <c r="N12" s="23">
        <v>7</v>
      </c>
      <c r="O12" s="154">
        <f t="shared" si="4"/>
        <v>-7.92</v>
      </c>
      <c r="P12" s="76">
        <f t="shared" si="5"/>
        <v>26.200000000000003</v>
      </c>
      <c r="Q12" s="155">
        <f t="shared" si="6"/>
        <v>18.28</v>
      </c>
      <c r="R12" s="77">
        <f t="shared" si="7"/>
        <v>15</v>
      </c>
      <c r="S12" s="106"/>
      <c r="T12" s="78"/>
      <c r="U12" s="79">
        <f>R12+S12+T12</f>
        <v>15</v>
      </c>
    </row>
    <row r="13" spans="1:21" ht="15.75" customHeight="1">
      <c r="A13" s="9">
        <v>12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14.92</v>
      </c>
      <c r="F13" s="152">
        <v>0</v>
      </c>
      <c r="G13" s="75">
        <f t="shared" si="0"/>
        <v>0</v>
      </c>
      <c r="H13" s="153">
        <f t="shared" si="1"/>
        <v>14.92</v>
      </c>
      <c r="I13" s="23">
        <v>9</v>
      </c>
      <c r="J13" s="151">
        <v>-5.58</v>
      </c>
      <c r="K13" s="152"/>
      <c r="L13" s="8">
        <f t="shared" si="2"/>
        <v>0</v>
      </c>
      <c r="M13" s="153">
        <f t="shared" si="3"/>
        <v>-5.58</v>
      </c>
      <c r="N13" s="23">
        <v>2</v>
      </c>
      <c r="O13" s="154">
        <f t="shared" si="4"/>
        <v>9.34</v>
      </c>
      <c r="P13" s="76">
        <f t="shared" si="5"/>
        <v>0</v>
      </c>
      <c r="Q13" s="155">
        <f t="shared" si="6"/>
        <v>9.34</v>
      </c>
      <c r="R13" s="77">
        <f t="shared" si="7"/>
        <v>11</v>
      </c>
      <c r="S13" s="106"/>
      <c r="T13" s="78"/>
      <c r="U13" s="79">
        <f>R13+S13+T13</f>
        <v>11</v>
      </c>
    </row>
    <row r="14" spans="1:21" ht="15.75" customHeight="1">
      <c r="A14" s="10">
        <v>16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/>
      <c r="F14" s="152"/>
      <c r="G14" s="75">
        <f t="shared" si="0"/>
        <v>0</v>
      </c>
      <c r="H14" s="153">
        <f t="shared" si="1"/>
        <v>0</v>
      </c>
      <c r="I14" s="23"/>
      <c r="J14" s="151"/>
      <c r="K14" s="152"/>
      <c r="L14" s="8">
        <f t="shared" si="2"/>
        <v>0</v>
      </c>
      <c r="M14" s="153">
        <f t="shared" si="3"/>
        <v>0</v>
      </c>
      <c r="N14" s="23"/>
      <c r="O14" s="154">
        <f t="shared" si="4"/>
        <v>0</v>
      </c>
      <c r="P14" s="76">
        <f t="shared" si="5"/>
        <v>0</v>
      </c>
      <c r="Q14" s="155">
        <f t="shared" si="6"/>
        <v>0</v>
      </c>
      <c r="R14" s="77">
        <f t="shared" si="7"/>
        <v>0</v>
      </c>
      <c r="S14" s="106"/>
      <c r="T14" s="78"/>
      <c r="U14" s="156" t="s">
        <v>189</v>
      </c>
    </row>
    <row r="15" spans="1:21" ht="15.75" customHeight="1">
      <c r="A15" s="9">
        <v>17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18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19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20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21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11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4.28</v>
      </c>
      <c r="F20" s="152">
        <v>138</v>
      </c>
      <c r="G20" s="75">
        <f t="shared" si="0"/>
        <v>13.8</v>
      </c>
      <c r="H20" s="153">
        <f t="shared" si="1"/>
        <v>18.080000000000002</v>
      </c>
      <c r="I20" s="23">
        <v>11</v>
      </c>
      <c r="J20" s="151">
        <v>-24.64</v>
      </c>
      <c r="K20" s="152">
        <v>98</v>
      </c>
      <c r="L20" s="8">
        <f t="shared" si="2"/>
        <v>9.8</v>
      </c>
      <c r="M20" s="153">
        <f t="shared" si="3"/>
        <v>-14.84</v>
      </c>
      <c r="N20" s="23">
        <v>1</v>
      </c>
      <c r="O20" s="154">
        <f t="shared" si="4"/>
        <v>-20.36</v>
      </c>
      <c r="P20" s="76">
        <f t="shared" si="5"/>
        <v>23.6</v>
      </c>
      <c r="Q20" s="155">
        <f t="shared" si="6"/>
        <v>3.240000000000002</v>
      </c>
      <c r="R20" s="77">
        <f t="shared" si="7"/>
        <v>12</v>
      </c>
      <c r="S20" s="106"/>
      <c r="T20" s="78"/>
      <c r="U20" s="79">
        <f>R20+S20+T20</f>
        <v>12</v>
      </c>
    </row>
    <row r="21" spans="1:21" ht="15.75" customHeight="1">
      <c r="A21" s="9">
        <v>5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-12.18</v>
      </c>
      <c r="F21" s="152">
        <v>66</v>
      </c>
      <c r="G21" s="75">
        <f t="shared" si="0"/>
        <v>6.6000000000000005</v>
      </c>
      <c r="H21" s="153">
        <f t="shared" si="1"/>
        <v>-5.579999999999999</v>
      </c>
      <c r="I21" s="23">
        <v>2</v>
      </c>
      <c r="J21" s="151">
        <v>9.34</v>
      </c>
      <c r="K21" s="152">
        <v>202</v>
      </c>
      <c r="L21" s="8">
        <f t="shared" si="2"/>
        <v>20.200000000000003</v>
      </c>
      <c r="M21" s="153">
        <f t="shared" si="3"/>
        <v>29.540000000000003</v>
      </c>
      <c r="N21" s="23">
        <v>14</v>
      </c>
      <c r="O21" s="154">
        <f t="shared" si="4"/>
        <v>-2.84</v>
      </c>
      <c r="P21" s="76">
        <f t="shared" si="5"/>
        <v>26.800000000000004</v>
      </c>
      <c r="Q21" s="155">
        <f t="shared" si="6"/>
        <v>23.960000000000004</v>
      </c>
      <c r="R21" s="77">
        <f t="shared" si="7"/>
        <v>16</v>
      </c>
      <c r="S21" s="106"/>
      <c r="T21" s="78"/>
      <c r="U21" s="79">
        <f>R21+S21+T21</f>
        <v>16</v>
      </c>
    </row>
    <row r="22" spans="1:21" ht="15.75" customHeight="1">
      <c r="A22" s="10">
        <v>22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23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24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3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4.14</v>
      </c>
      <c r="F25" s="152">
        <v>42</v>
      </c>
      <c r="G25" s="75">
        <f t="shared" si="0"/>
        <v>4.2</v>
      </c>
      <c r="H25" s="153">
        <f t="shared" si="1"/>
        <v>8.34</v>
      </c>
      <c r="I25" s="23">
        <v>7</v>
      </c>
      <c r="J25" s="151">
        <v>11.1</v>
      </c>
      <c r="K25" s="152">
        <v>75</v>
      </c>
      <c r="L25" s="8">
        <f t="shared" si="2"/>
        <v>7.5</v>
      </c>
      <c r="M25" s="153">
        <f t="shared" si="3"/>
        <v>18.6</v>
      </c>
      <c r="N25" s="23">
        <v>13</v>
      </c>
      <c r="O25" s="154">
        <f t="shared" si="4"/>
        <v>15.239999999999998</v>
      </c>
      <c r="P25" s="76">
        <f t="shared" si="5"/>
        <v>11.7</v>
      </c>
      <c r="Q25" s="155">
        <f t="shared" si="6"/>
        <v>26.94</v>
      </c>
      <c r="R25" s="77">
        <f t="shared" si="7"/>
        <v>20</v>
      </c>
      <c r="S25" s="106">
        <v>1</v>
      </c>
      <c r="T25" s="78"/>
      <c r="U25" s="79">
        <f>R25+S25+T25</f>
        <v>21</v>
      </c>
    </row>
    <row r="26" spans="1:21" ht="15.75" customHeight="1">
      <c r="A26" s="10">
        <v>25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6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-4.9</v>
      </c>
      <c r="F27" s="152"/>
      <c r="G27" s="75">
        <f t="shared" si="0"/>
        <v>0</v>
      </c>
      <c r="H27" s="153">
        <f t="shared" si="1"/>
        <v>-4.9</v>
      </c>
      <c r="I27" s="23">
        <v>4</v>
      </c>
      <c r="J27" s="151">
        <v>-0.6</v>
      </c>
      <c r="K27" s="152">
        <v>184</v>
      </c>
      <c r="L27" s="8">
        <f t="shared" si="2"/>
        <v>18.400000000000002</v>
      </c>
      <c r="M27" s="153">
        <f t="shared" si="3"/>
        <v>17.8</v>
      </c>
      <c r="N27" s="23">
        <v>12</v>
      </c>
      <c r="O27" s="154">
        <f t="shared" si="4"/>
        <v>-5.5</v>
      </c>
      <c r="P27" s="76">
        <f t="shared" si="5"/>
        <v>18.400000000000002</v>
      </c>
      <c r="Q27" s="155">
        <f t="shared" si="6"/>
        <v>12.9</v>
      </c>
      <c r="R27" s="77">
        <f t="shared" si="7"/>
        <v>16</v>
      </c>
      <c r="S27" s="106"/>
      <c r="T27" s="78"/>
      <c r="U27" s="79">
        <f>R27+S27+T27</f>
        <v>16</v>
      </c>
    </row>
    <row r="28" spans="1:21" ht="15.75" customHeight="1">
      <c r="A28" s="10">
        <v>26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/>
      <c r="F28" s="152"/>
      <c r="G28" s="75">
        <f t="shared" si="0"/>
        <v>0</v>
      </c>
      <c r="H28" s="153">
        <f t="shared" si="1"/>
        <v>0</v>
      </c>
      <c r="I28" s="23"/>
      <c r="J28" s="151"/>
      <c r="K28" s="152"/>
      <c r="L28" s="8">
        <f t="shared" si="2"/>
        <v>0</v>
      </c>
      <c r="M28" s="153">
        <f t="shared" si="3"/>
        <v>0</v>
      </c>
      <c r="N28" s="23"/>
      <c r="O28" s="154">
        <f t="shared" si="4"/>
        <v>0</v>
      </c>
      <c r="P28" s="76">
        <f t="shared" si="5"/>
        <v>0</v>
      </c>
      <c r="Q28" s="155">
        <f t="shared" si="6"/>
        <v>0</v>
      </c>
      <c r="R28" s="77">
        <f t="shared" si="7"/>
        <v>0</v>
      </c>
      <c r="S28" s="106"/>
      <c r="T28" s="78"/>
      <c r="U28" s="156" t="s">
        <v>189</v>
      </c>
    </row>
    <row r="29" spans="1:21" ht="15.75" customHeight="1">
      <c r="A29" s="9">
        <v>1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17.1</v>
      </c>
      <c r="F29" s="152">
        <v>64</v>
      </c>
      <c r="G29" s="75">
        <f t="shared" si="0"/>
        <v>6.4</v>
      </c>
      <c r="H29" s="153">
        <f t="shared" si="1"/>
        <v>23.5</v>
      </c>
      <c r="I29" s="23">
        <v>14</v>
      </c>
      <c r="J29" s="151">
        <v>9.32</v>
      </c>
      <c r="K29" s="152">
        <v>58</v>
      </c>
      <c r="L29" s="8">
        <f t="shared" si="2"/>
        <v>5.800000000000001</v>
      </c>
      <c r="M29" s="153">
        <f t="shared" si="3"/>
        <v>15.120000000000001</v>
      </c>
      <c r="N29" s="23">
        <v>10</v>
      </c>
      <c r="O29" s="154">
        <f t="shared" si="4"/>
        <v>26.42</v>
      </c>
      <c r="P29" s="76">
        <f t="shared" si="5"/>
        <v>12.200000000000001</v>
      </c>
      <c r="Q29" s="155">
        <f t="shared" si="6"/>
        <v>38.620000000000005</v>
      </c>
      <c r="R29" s="77">
        <f t="shared" si="7"/>
        <v>24</v>
      </c>
      <c r="S29" s="106">
        <v>3</v>
      </c>
      <c r="T29" s="78">
        <v>1</v>
      </c>
      <c r="U29" s="193">
        <f>R29+S29+T29</f>
        <v>28</v>
      </c>
    </row>
    <row r="30" spans="1:21" ht="15.75" customHeight="1">
      <c r="A30" s="10">
        <v>27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28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10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-8.44</v>
      </c>
      <c r="F32" s="152">
        <v>40</v>
      </c>
      <c r="G32" s="75">
        <f t="shared" si="0"/>
        <v>4</v>
      </c>
      <c r="H32" s="153">
        <f t="shared" si="1"/>
        <v>-4.4399999999999995</v>
      </c>
      <c r="I32" s="23">
        <v>5</v>
      </c>
      <c r="J32" s="151">
        <v>-4.66</v>
      </c>
      <c r="K32" s="152">
        <v>124</v>
      </c>
      <c r="L32" s="8">
        <f t="shared" si="2"/>
        <v>12.4</v>
      </c>
      <c r="M32" s="153">
        <f t="shared" si="3"/>
        <v>7.74</v>
      </c>
      <c r="N32" s="23">
        <v>8</v>
      </c>
      <c r="O32" s="154">
        <f t="shared" si="4"/>
        <v>-13.1</v>
      </c>
      <c r="P32" s="76">
        <f t="shared" si="5"/>
        <v>16.4</v>
      </c>
      <c r="Q32" s="155">
        <f t="shared" si="6"/>
        <v>3.3000000000000007</v>
      </c>
      <c r="R32" s="77">
        <f t="shared" si="7"/>
        <v>13</v>
      </c>
      <c r="S32" s="106"/>
      <c r="T32" s="78"/>
      <c r="U32" s="79">
        <f>R32+S32+T32</f>
        <v>13</v>
      </c>
    </row>
    <row r="33" spans="1:21" ht="15.75" customHeight="1">
      <c r="A33" s="9">
        <v>29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/>
      <c r="F33" s="152"/>
      <c r="G33" s="75">
        <f t="shared" si="0"/>
        <v>0</v>
      </c>
      <c r="H33" s="153">
        <f t="shared" si="1"/>
        <v>0</v>
      </c>
      <c r="I33" s="23"/>
      <c r="J33" s="151"/>
      <c r="K33" s="152"/>
      <c r="L33" s="8">
        <f t="shared" si="2"/>
        <v>0</v>
      </c>
      <c r="M33" s="153">
        <f t="shared" si="3"/>
        <v>0</v>
      </c>
      <c r="N33" s="23"/>
      <c r="O33" s="154">
        <f t="shared" si="4"/>
        <v>0</v>
      </c>
      <c r="P33" s="76">
        <f t="shared" si="5"/>
        <v>0</v>
      </c>
      <c r="Q33" s="155">
        <f t="shared" si="6"/>
        <v>0</v>
      </c>
      <c r="R33" s="77">
        <f t="shared" si="7"/>
        <v>0</v>
      </c>
      <c r="S33" s="106"/>
      <c r="T33" s="78"/>
      <c r="U33" s="156" t="s">
        <v>189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9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-2.18</v>
      </c>
      <c r="F35" s="152">
        <v>192</v>
      </c>
      <c r="G35" s="75">
        <f t="shared" si="0"/>
        <v>19.200000000000003</v>
      </c>
      <c r="H35" s="153">
        <f t="shared" si="1"/>
        <v>17.020000000000003</v>
      </c>
      <c r="I35" s="23">
        <v>10</v>
      </c>
      <c r="J35" s="151">
        <v>-6.02</v>
      </c>
      <c r="K35" s="152">
        <v>50</v>
      </c>
      <c r="L35" s="8">
        <f t="shared" si="2"/>
        <v>5</v>
      </c>
      <c r="M35" s="153">
        <f t="shared" si="3"/>
        <v>-1.0199999999999996</v>
      </c>
      <c r="N35" s="23">
        <v>4</v>
      </c>
      <c r="O35" s="154">
        <f t="shared" si="4"/>
        <v>-8.2</v>
      </c>
      <c r="P35" s="76">
        <f t="shared" si="5"/>
        <v>24.200000000000003</v>
      </c>
      <c r="Q35" s="155">
        <f t="shared" si="6"/>
        <v>16.000000000000004</v>
      </c>
      <c r="R35" s="77">
        <f t="shared" si="7"/>
        <v>14</v>
      </c>
      <c r="S35" s="106"/>
      <c r="T35" s="78"/>
      <c r="U35" s="79">
        <f>R35+S35+T35</f>
        <v>14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201" t="s">
        <v>316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202" t="s">
        <v>319</v>
      </c>
      <c r="C40" s="147"/>
      <c r="D40" s="147"/>
      <c r="E40" s="147"/>
      <c r="F40" s="147"/>
      <c r="H40" s="148">
        <v>60</v>
      </c>
      <c r="I40" s="207" t="s">
        <v>317</v>
      </c>
      <c r="J40" s="207"/>
      <c r="K40" s="140" t="s">
        <v>318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201" t="s">
        <v>321</v>
      </c>
      <c r="C41" s="144"/>
      <c r="D41" s="144"/>
      <c r="E41" s="144"/>
      <c r="F41" s="144"/>
      <c r="H41" s="149">
        <v>64</v>
      </c>
      <c r="I41" s="208" t="s">
        <v>231</v>
      </c>
      <c r="J41" s="208"/>
      <c r="K41" s="138" t="s">
        <v>320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202" t="s">
        <v>322</v>
      </c>
      <c r="C42" s="147"/>
      <c r="D42" s="147"/>
      <c r="E42" s="147"/>
      <c r="F42" s="147"/>
      <c r="H42" s="148">
        <v>56</v>
      </c>
      <c r="I42" s="207" t="s">
        <v>144</v>
      </c>
      <c r="J42" s="207"/>
      <c r="K42" s="140" t="s">
        <v>324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>
        <v>60</v>
      </c>
      <c r="I43" s="208" t="s">
        <v>147</v>
      </c>
      <c r="J43" s="208"/>
      <c r="K43" s="138" t="s">
        <v>327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201" t="s">
        <v>323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202" t="s">
        <v>325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201" t="s">
        <v>326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202" t="s">
        <v>328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0:J50"/>
    <mergeCell ref="H38:T38"/>
    <mergeCell ref="K39:T39"/>
    <mergeCell ref="I51:J51"/>
    <mergeCell ref="I52:J52"/>
    <mergeCell ref="I49:J49"/>
    <mergeCell ref="I48:J48"/>
    <mergeCell ref="I47:J47"/>
    <mergeCell ref="B46:F46"/>
    <mergeCell ref="I43:J43"/>
    <mergeCell ref="I44:J44"/>
    <mergeCell ref="I45:J45"/>
    <mergeCell ref="I41:J41"/>
    <mergeCell ref="I46:J46"/>
    <mergeCell ref="I42:J42"/>
    <mergeCell ref="E2:U2"/>
    <mergeCell ref="I40:J40"/>
    <mergeCell ref="O4:R4"/>
    <mergeCell ref="B38:F38"/>
    <mergeCell ref="I39:J39"/>
    <mergeCell ref="K4:N4"/>
    <mergeCell ref="F4:I4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29"/>
  <dimension ref="A1:Y38"/>
  <sheetViews>
    <sheetView showGridLines="0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315</v>
      </c>
      <c r="D4" s="22" t="s">
        <v>17</v>
      </c>
      <c r="E4" s="141">
        <f>SUM(E6:E19)</f>
        <v>0</v>
      </c>
      <c r="F4" s="213" t="s">
        <v>176</v>
      </c>
      <c r="G4" s="214"/>
      <c r="H4" s="214"/>
      <c r="I4" s="215"/>
      <c r="J4" s="141">
        <f>SUM(J6:J19)</f>
        <v>0</v>
      </c>
      <c r="K4" s="216" t="s">
        <v>177</v>
      </c>
      <c r="L4" s="228"/>
      <c r="M4" s="228"/>
      <c r="N4" s="229"/>
      <c r="O4" s="212" t="s">
        <v>75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HRÁČI!B26</f>
        <v>124</v>
      </c>
      <c r="C6" s="73" t="str">
        <f>HRÁČI!C26</f>
        <v>Biely</v>
      </c>
      <c r="D6" s="74" t="str">
        <f>HRÁČI!D26</f>
        <v>Peter</v>
      </c>
      <c r="E6" s="151">
        <v>17.1</v>
      </c>
      <c r="F6" s="152">
        <v>64</v>
      </c>
      <c r="G6" s="75">
        <f aca="true" t="shared" si="0" ref="G6:G19">F6*0.1</f>
        <v>6.4</v>
      </c>
      <c r="H6" s="153">
        <f aca="true" t="shared" si="1" ref="H6:H19">E6+G6</f>
        <v>23.5</v>
      </c>
      <c r="I6" s="23">
        <v>14</v>
      </c>
      <c r="J6" s="151">
        <v>9.32</v>
      </c>
      <c r="K6" s="152">
        <v>58</v>
      </c>
      <c r="L6" s="8">
        <f aca="true" t="shared" si="2" ref="L6:L19">K6*0.1</f>
        <v>5.800000000000001</v>
      </c>
      <c r="M6" s="153">
        <f aca="true" t="shared" si="3" ref="M6:M19">J6+L6</f>
        <v>15.120000000000001</v>
      </c>
      <c r="N6" s="23">
        <v>10</v>
      </c>
      <c r="O6" s="154">
        <f aca="true" t="shared" si="4" ref="O6:O19">E6+J6</f>
        <v>26.42</v>
      </c>
      <c r="P6" s="76">
        <f aca="true" t="shared" si="5" ref="P6:P19">G6+L6</f>
        <v>12.200000000000001</v>
      </c>
      <c r="Q6" s="155">
        <f aca="true" t="shared" si="6" ref="Q6:Q19">H6+M6</f>
        <v>38.620000000000005</v>
      </c>
      <c r="R6" s="77">
        <f aca="true" t="shared" si="7" ref="R6:R19">I6+N6</f>
        <v>24</v>
      </c>
      <c r="S6" s="106">
        <v>3</v>
      </c>
      <c r="T6" s="78">
        <v>1</v>
      </c>
      <c r="U6" s="193">
        <f aca="true" t="shared" si="8" ref="U6:U19">R6+S6+T6</f>
        <v>28</v>
      </c>
      <c r="Y6" s="21"/>
    </row>
    <row r="7" spans="1:21" ht="15.75" customHeight="1">
      <c r="A7" s="9">
        <v>2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8.6</v>
      </c>
      <c r="F7" s="152">
        <v>98</v>
      </c>
      <c r="G7" s="75">
        <f t="shared" si="0"/>
        <v>9.8</v>
      </c>
      <c r="H7" s="153">
        <f t="shared" si="1"/>
        <v>18.4</v>
      </c>
      <c r="I7" s="23">
        <v>12</v>
      </c>
      <c r="J7" s="151">
        <v>9.8</v>
      </c>
      <c r="K7" s="152">
        <v>68</v>
      </c>
      <c r="L7" s="8">
        <f t="shared" si="2"/>
        <v>6.800000000000001</v>
      </c>
      <c r="M7" s="153">
        <f t="shared" si="3"/>
        <v>16.6</v>
      </c>
      <c r="N7" s="23">
        <v>11</v>
      </c>
      <c r="O7" s="154">
        <f t="shared" si="4"/>
        <v>18.4</v>
      </c>
      <c r="P7" s="76">
        <f t="shared" si="5"/>
        <v>16.6</v>
      </c>
      <c r="Q7" s="155">
        <f t="shared" si="6"/>
        <v>35</v>
      </c>
      <c r="R7" s="77">
        <f t="shared" si="7"/>
        <v>23</v>
      </c>
      <c r="S7" s="106">
        <v>2</v>
      </c>
      <c r="T7" s="78">
        <v>3</v>
      </c>
      <c r="U7" s="79">
        <f t="shared" si="8"/>
        <v>28</v>
      </c>
    </row>
    <row r="8" spans="1:21" ht="15.75" customHeight="1">
      <c r="A8" s="10">
        <v>3</v>
      </c>
      <c r="B8" s="80">
        <f>HRÁČI!B22</f>
        <v>120</v>
      </c>
      <c r="C8" s="81" t="str">
        <f>HRÁČI!C22</f>
        <v>Urban</v>
      </c>
      <c r="D8" s="82" t="str">
        <f>HRÁČI!D22</f>
        <v>Daniel</v>
      </c>
      <c r="E8" s="151">
        <v>4.14</v>
      </c>
      <c r="F8" s="152">
        <v>42</v>
      </c>
      <c r="G8" s="75">
        <f t="shared" si="0"/>
        <v>4.2</v>
      </c>
      <c r="H8" s="153">
        <f t="shared" si="1"/>
        <v>8.34</v>
      </c>
      <c r="I8" s="23">
        <v>7</v>
      </c>
      <c r="J8" s="151">
        <v>11.1</v>
      </c>
      <c r="K8" s="152">
        <v>75</v>
      </c>
      <c r="L8" s="8">
        <f t="shared" si="2"/>
        <v>7.5</v>
      </c>
      <c r="M8" s="153">
        <f t="shared" si="3"/>
        <v>18.6</v>
      </c>
      <c r="N8" s="23">
        <v>13</v>
      </c>
      <c r="O8" s="154">
        <f t="shared" si="4"/>
        <v>15.239999999999998</v>
      </c>
      <c r="P8" s="76">
        <f t="shared" si="5"/>
        <v>11.7</v>
      </c>
      <c r="Q8" s="155">
        <f t="shared" si="6"/>
        <v>26.94</v>
      </c>
      <c r="R8" s="77">
        <f t="shared" si="7"/>
        <v>20</v>
      </c>
      <c r="S8" s="106">
        <v>1</v>
      </c>
      <c r="T8" s="78"/>
      <c r="U8" s="79">
        <f t="shared" si="8"/>
        <v>21</v>
      </c>
    </row>
    <row r="9" spans="1:21" ht="15.75" customHeight="1">
      <c r="A9" s="9">
        <v>4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14.1</v>
      </c>
      <c r="F9" s="152">
        <v>86</v>
      </c>
      <c r="G9" s="75">
        <f t="shared" si="0"/>
        <v>8.6</v>
      </c>
      <c r="H9" s="153">
        <f t="shared" si="1"/>
        <v>22.7</v>
      </c>
      <c r="I9" s="23">
        <v>13</v>
      </c>
      <c r="J9" s="151">
        <v>5.52</v>
      </c>
      <c r="K9" s="152">
        <v>2</v>
      </c>
      <c r="L9" s="8">
        <f t="shared" si="2"/>
        <v>0.2</v>
      </c>
      <c r="M9" s="153">
        <f t="shared" si="3"/>
        <v>5.72</v>
      </c>
      <c r="N9" s="23">
        <v>6</v>
      </c>
      <c r="O9" s="154">
        <f t="shared" si="4"/>
        <v>19.619999999999997</v>
      </c>
      <c r="P9" s="76">
        <f t="shared" si="5"/>
        <v>8.799999999999999</v>
      </c>
      <c r="Q9" s="155">
        <f t="shared" si="6"/>
        <v>28.419999999999998</v>
      </c>
      <c r="R9" s="77">
        <f t="shared" si="7"/>
        <v>19</v>
      </c>
      <c r="S9" s="106"/>
      <c r="T9" s="78"/>
      <c r="U9" s="79">
        <f t="shared" si="8"/>
        <v>19</v>
      </c>
    </row>
    <row r="10" spans="1:21" ht="15.75" customHeight="1">
      <c r="A10" s="10">
        <v>5</v>
      </c>
      <c r="B10" s="80">
        <f>HRÁČI!B18</f>
        <v>116</v>
      </c>
      <c r="C10" s="81" t="str">
        <f>HRÁČI!C18</f>
        <v>Učník</v>
      </c>
      <c r="D10" s="82" t="str">
        <f>HRÁČI!D18</f>
        <v>Stanislav</v>
      </c>
      <c r="E10" s="151">
        <v>-12.18</v>
      </c>
      <c r="F10" s="152">
        <v>66</v>
      </c>
      <c r="G10" s="75">
        <f t="shared" si="0"/>
        <v>6.6000000000000005</v>
      </c>
      <c r="H10" s="153">
        <f t="shared" si="1"/>
        <v>-5.579999999999999</v>
      </c>
      <c r="I10" s="23">
        <v>2</v>
      </c>
      <c r="J10" s="151">
        <v>9.34</v>
      </c>
      <c r="K10" s="152">
        <v>202</v>
      </c>
      <c r="L10" s="8">
        <f t="shared" si="2"/>
        <v>20.200000000000003</v>
      </c>
      <c r="M10" s="153">
        <f t="shared" si="3"/>
        <v>29.540000000000003</v>
      </c>
      <c r="N10" s="23">
        <v>14</v>
      </c>
      <c r="O10" s="154">
        <f t="shared" si="4"/>
        <v>-2.84</v>
      </c>
      <c r="P10" s="76">
        <f t="shared" si="5"/>
        <v>26.800000000000004</v>
      </c>
      <c r="Q10" s="155">
        <f t="shared" si="6"/>
        <v>23.960000000000004</v>
      </c>
      <c r="R10" s="77">
        <f t="shared" si="7"/>
        <v>16</v>
      </c>
      <c r="S10" s="106"/>
      <c r="T10" s="78"/>
      <c r="U10" s="79">
        <f t="shared" si="8"/>
        <v>16</v>
      </c>
    </row>
    <row r="11" spans="1:21" ht="15.75" customHeight="1">
      <c r="A11" s="9">
        <v>6</v>
      </c>
      <c r="B11" s="80">
        <f>HRÁČI!B24</f>
        <v>122</v>
      </c>
      <c r="C11" s="81" t="str">
        <f>HRÁČI!C24</f>
        <v>Šereš</v>
      </c>
      <c r="D11" s="82" t="str">
        <f>HRÁČI!D24</f>
        <v>Karol</v>
      </c>
      <c r="E11" s="151">
        <v>-4.9</v>
      </c>
      <c r="F11" s="152"/>
      <c r="G11" s="75">
        <f t="shared" si="0"/>
        <v>0</v>
      </c>
      <c r="H11" s="153">
        <f t="shared" si="1"/>
        <v>-4.9</v>
      </c>
      <c r="I11" s="23">
        <v>4</v>
      </c>
      <c r="J11" s="151">
        <v>-0.6</v>
      </c>
      <c r="K11" s="152">
        <v>184</v>
      </c>
      <c r="L11" s="8">
        <f t="shared" si="2"/>
        <v>18.400000000000002</v>
      </c>
      <c r="M11" s="153">
        <f t="shared" si="3"/>
        <v>17.8</v>
      </c>
      <c r="N11" s="23">
        <v>12</v>
      </c>
      <c r="O11" s="154">
        <f t="shared" si="4"/>
        <v>-5.5</v>
      </c>
      <c r="P11" s="76">
        <f t="shared" si="5"/>
        <v>18.400000000000002</v>
      </c>
      <c r="Q11" s="155">
        <f t="shared" si="6"/>
        <v>12.9</v>
      </c>
      <c r="R11" s="77">
        <f t="shared" si="7"/>
        <v>16</v>
      </c>
      <c r="S11" s="106"/>
      <c r="T11" s="78"/>
      <c r="U11" s="79">
        <f t="shared" si="8"/>
        <v>16</v>
      </c>
    </row>
    <row r="12" spans="1:21" ht="15.75" customHeight="1">
      <c r="A12" s="10">
        <v>7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-8.42</v>
      </c>
      <c r="F12" s="152">
        <v>193</v>
      </c>
      <c r="G12" s="75">
        <f t="shared" si="0"/>
        <v>19.3</v>
      </c>
      <c r="H12" s="153">
        <f t="shared" si="1"/>
        <v>10.88</v>
      </c>
      <c r="I12" s="23">
        <v>8</v>
      </c>
      <c r="J12" s="151">
        <v>0.5</v>
      </c>
      <c r="K12" s="152">
        <v>69</v>
      </c>
      <c r="L12" s="8">
        <f t="shared" si="2"/>
        <v>6.9</v>
      </c>
      <c r="M12" s="153">
        <f t="shared" si="3"/>
        <v>7.4</v>
      </c>
      <c r="N12" s="23">
        <v>7</v>
      </c>
      <c r="O12" s="154">
        <f t="shared" si="4"/>
        <v>-7.92</v>
      </c>
      <c r="P12" s="76">
        <f t="shared" si="5"/>
        <v>26.200000000000003</v>
      </c>
      <c r="Q12" s="155">
        <f t="shared" si="6"/>
        <v>18.28</v>
      </c>
      <c r="R12" s="77">
        <f t="shared" si="7"/>
        <v>15</v>
      </c>
      <c r="S12" s="106"/>
      <c r="T12" s="78"/>
      <c r="U12" s="79">
        <f t="shared" si="8"/>
        <v>15</v>
      </c>
    </row>
    <row r="13" spans="1:21" ht="15.75" customHeight="1">
      <c r="A13" s="9">
        <v>8</v>
      </c>
      <c r="B13" s="80">
        <f>HRÁČI!B5</f>
        <v>103</v>
      </c>
      <c r="C13" s="81" t="str">
        <f>HRÁČI!C5</f>
        <v>Kazimír </v>
      </c>
      <c r="D13" s="82" t="str">
        <f>HRÁČI!D5</f>
        <v>Jozef</v>
      </c>
      <c r="E13" s="151">
        <v>-2.74</v>
      </c>
      <c r="F13" s="152">
        <v>60</v>
      </c>
      <c r="G13" s="75">
        <f t="shared" si="0"/>
        <v>6</v>
      </c>
      <c r="H13" s="153">
        <f t="shared" si="1"/>
        <v>3.26</v>
      </c>
      <c r="I13" s="23">
        <v>6</v>
      </c>
      <c r="J13" s="151">
        <v>5.26</v>
      </c>
      <c r="K13" s="152">
        <v>77</v>
      </c>
      <c r="L13" s="8">
        <f t="shared" si="2"/>
        <v>7.7</v>
      </c>
      <c r="M13" s="153">
        <f t="shared" si="3"/>
        <v>12.96</v>
      </c>
      <c r="N13" s="23">
        <v>9</v>
      </c>
      <c r="O13" s="154">
        <f t="shared" si="4"/>
        <v>2.5199999999999996</v>
      </c>
      <c r="P13" s="76">
        <f t="shared" si="5"/>
        <v>13.7</v>
      </c>
      <c r="Q13" s="155">
        <f t="shared" si="6"/>
        <v>16.22</v>
      </c>
      <c r="R13" s="77">
        <f t="shared" si="7"/>
        <v>15</v>
      </c>
      <c r="S13" s="106"/>
      <c r="T13" s="78">
        <v>2</v>
      </c>
      <c r="U13" s="79">
        <f t="shared" si="8"/>
        <v>17</v>
      </c>
    </row>
    <row r="14" spans="1:21" ht="15.75" customHeight="1">
      <c r="A14" s="10">
        <v>9</v>
      </c>
      <c r="B14" s="80">
        <f>HRÁČI!B32</f>
        <v>130</v>
      </c>
      <c r="C14" s="81" t="str">
        <f>HRÁČI!C32</f>
        <v>Serbin</v>
      </c>
      <c r="D14" s="82" t="str">
        <f>HRÁČI!D32</f>
        <v>Rastislav</v>
      </c>
      <c r="E14" s="151">
        <v>-2.18</v>
      </c>
      <c r="F14" s="152">
        <v>192</v>
      </c>
      <c r="G14" s="75">
        <f t="shared" si="0"/>
        <v>19.200000000000003</v>
      </c>
      <c r="H14" s="153">
        <f t="shared" si="1"/>
        <v>17.020000000000003</v>
      </c>
      <c r="I14" s="23">
        <v>10</v>
      </c>
      <c r="J14" s="151">
        <v>-6.02</v>
      </c>
      <c r="K14" s="152">
        <v>50</v>
      </c>
      <c r="L14" s="8">
        <f t="shared" si="2"/>
        <v>5</v>
      </c>
      <c r="M14" s="153">
        <f t="shared" si="3"/>
        <v>-1.0199999999999996</v>
      </c>
      <c r="N14" s="23">
        <v>4</v>
      </c>
      <c r="O14" s="154">
        <f t="shared" si="4"/>
        <v>-8.2</v>
      </c>
      <c r="P14" s="76">
        <f t="shared" si="5"/>
        <v>24.200000000000003</v>
      </c>
      <c r="Q14" s="155">
        <f t="shared" si="6"/>
        <v>16.000000000000004</v>
      </c>
      <c r="R14" s="77">
        <f t="shared" si="7"/>
        <v>14</v>
      </c>
      <c r="S14" s="106"/>
      <c r="T14" s="78"/>
      <c r="U14" s="79">
        <f t="shared" si="8"/>
        <v>14</v>
      </c>
    </row>
    <row r="15" spans="1:21" ht="15.75" customHeight="1">
      <c r="A15" s="9">
        <v>10</v>
      </c>
      <c r="B15" s="80">
        <f>HRÁČI!B29</f>
        <v>127</v>
      </c>
      <c r="C15" s="81" t="str">
        <f>HRÁČI!C29</f>
        <v>Gavula</v>
      </c>
      <c r="D15" s="82" t="str">
        <f>HRÁČI!D29</f>
        <v>Gabriel</v>
      </c>
      <c r="E15" s="151">
        <v>-8.44</v>
      </c>
      <c r="F15" s="152">
        <v>40</v>
      </c>
      <c r="G15" s="75">
        <f t="shared" si="0"/>
        <v>4</v>
      </c>
      <c r="H15" s="153">
        <f t="shared" si="1"/>
        <v>-4.4399999999999995</v>
      </c>
      <c r="I15" s="23">
        <v>5</v>
      </c>
      <c r="J15" s="151">
        <v>-4.66</v>
      </c>
      <c r="K15" s="152">
        <v>124</v>
      </c>
      <c r="L15" s="8">
        <f t="shared" si="2"/>
        <v>12.4</v>
      </c>
      <c r="M15" s="153">
        <f t="shared" si="3"/>
        <v>7.74</v>
      </c>
      <c r="N15" s="23">
        <v>8</v>
      </c>
      <c r="O15" s="154">
        <f t="shared" si="4"/>
        <v>-13.1</v>
      </c>
      <c r="P15" s="76">
        <f t="shared" si="5"/>
        <v>16.4</v>
      </c>
      <c r="Q15" s="155">
        <f t="shared" si="6"/>
        <v>3.3000000000000007</v>
      </c>
      <c r="R15" s="77">
        <f t="shared" si="7"/>
        <v>13</v>
      </c>
      <c r="S15" s="106"/>
      <c r="T15" s="78"/>
      <c r="U15" s="79">
        <f t="shared" si="8"/>
        <v>13</v>
      </c>
    </row>
    <row r="16" spans="1:21" ht="15.75" customHeight="1">
      <c r="A16" s="10">
        <v>11</v>
      </c>
      <c r="B16" s="80">
        <f>HRÁČI!B17</f>
        <v>115</v>
      </c>
      <c r="C16" s="81" t="str">
        <f>HRÁČI!C17</f>
        <v>Rigo</v>
      </c>
      <c r="D16" s="82" t="str">
        <f>HRÁČI!D17</f>
        <v>Ľudovít</v>
      </c>
      <c r="E16" s="151">
        <v>4.28</v>
      </c>
      <c r="F16" s="152">
        <v>138</v>
      </c>
      <c r="G16" s="75">
        <f t="shared" si="0"/>
        <v>13.8</v>
      </c>
      <c r="H16" s="153">
        <f t="shared" si="1"/>
        <v>18.080000000000002</v>
      </c>
      <c r="I16" s="23">
        <v>11</v>
      </c>
      <c r="J16" s="151">
        <v>-24.64</v>
      </c>
      <c r="K16" s="152">
        <v>98</v>
      </c>
      <c r="L16" s="8">
        <f t="shared" si="2"/>
        <v>9.8</v>
      </c>
      <c r="M16" s="153">
        <f t="shared" si="3"/>
        <v>-14.84</v>
      </c>
      <c r="N16" s="23">
        <v>1</v>
      </c>
      <c r="O16" s="154">
        <f t="shared" si="4"/>
        <v>-20.36</v>
      </c>
      <c r="P16" s="76">
        <f t="shared" si="5"/>
        <v>23.6</v>
      </c>
      <c r="Q16" s="155">
        <f t="shared" si="6"/>
        <v>3.240000000000002</v>
      </c>
      <c r="R16" s="77">
        <f t="shared" si="7"/>
        <v>12</v>
      </c>
      <c r="S16" s="106"/>
      <c r="T16" s="78"/>
      <c r="U16" s="79">
        <f t="shared" si="8"/>
        <v>12</v>
      </c>
    </row>
    <row r="17" spans="1:21" ht="15.75" customHeight="1">
      <c r="A17" s="9">
        <v>12</v>
      </c>
      <c r="B17" s="80">
        <f>HRÁČI!B10</f>
        <v>108</v>
      </c>
      <c r="C17" s="81" t="str">
        <f>HRÁČI!C10</f>
        <v>Vavríková</v>
      </c>
      <c r="D17" s="82" t="str">
        <f>HRÁČI!D10</f>
        <v>Lucia</v>
      </c>
      <c r="E17" s="151">
        <v>14.92</v>
      </c>
      <c r="F17" s="152">
        <v>0</v>
      </c>
      <c r="G17" s="75">
        <f t="shared" si="0"/>
        <v>0</v>
      </c>
      <c r="H17" s="153">
        <f t="shared" si="1"/>
        <v>14.92</v>
      </c>
      <c r="I17" s="23">
        <v>9</v>
      </c>
      <c r="J17" s="151">
        <v>-5.58</v>
      </c>
      <c r="K17" s="152"/>
      <c r="L17" s="8">
        <f t="shared" si="2"/>
        <v>0</v>
      </c>
      <c r="M17" s="153">
        <f t="shared" si="3"/>
        <v>-5.58</v>
      </c>
      <c r="N17" s="23">
        <v>2</v>
      </c>
      <c r="O17" s="154">
        <f t="shared" si="4"/>
        <v>9.34</v>
      </c>
      <c r="P17" s="76">
        <f t="shared" si="5"/>
        <v>0</v>
      </c>
      <c r="Q17" s="155">
        <f t="shared" si="6"/>
        <v>9.34</v>
      </c>
      <c r="R17" s="77">
        <f t="shared" si="7"/>
        <v>11</v>
      </c>
      <c r="S17" s="106"/>
      <c r="T17" s="78"/>
      <c r="U17" s="79">
        <f t="shared" si="8"/>
        <v>11</v>
      </c>
    </row>
    <row r="18" spans="1:21" ht="15.75" customHeight="1">
      <c r="A18" s="10">
        <v>13</v>
      </c>
      <c r="B18" s="80">
        <f>HRÁČI!B8</f>
        <v>106</v>
      </c>
      <c r="C18" s="81" t="str">
        <f>HRÁČI!C8</f>
        <v>Bisák </v>
      </c>
      <c r="D18" s="82" t="str">
        <f>HRÁČI!D8</f>
        <v>Viliam</v>
      </c>
      <c r="E18" s="151">
        <v>-10.02</v>
      </c>
      <c r="F18" s="152">
        <v>48</v>
      </c>
      <c r="G18" s="75">
        <f t="shared" si="0"/>
        <v>4.800000000000001</v>
      </c>
      <c r="H18" s="153">
        <f t="shared" si="1"/>
        <v>-5.219999999999999</v>
      </c>
      <c r="I18" s="23">
        <v>3</v>
      </c>
      <c r="J18" s="151">
        <v>-3.64</v>
      </c>
      <c r="K18" s="152">
        <v>76</v>
      </c>
      <c r="L18" s="8">
        <f t="shared" si="2"/>
        <v>7.6000000000000005</v>
      </c>
      <c r="M18" s="153">
        <f t="shared" si="3"/>
        <v>3.9600000000000004</v>
      </c>
      <c r="N18" s="23">
        <v>5</v>
      </c>
      <c r="O18" s="154">
        <f t="shared" si="4"/>
        <v>-13.66</v>
      </c>
      <c r="P18" s="76">
        <f t="shared" si="5"/>
        <v>12.400000000000002</v>
      </c>
      <c r="Q18" s="155">
        <f t="shared" si="6"/>
        <v>-1.2599999999999985</v>
      </c>
      <c r="R18" s="77">
        <f t="shared" si="7"/>
        <v>8</v>
      </c>
      <c r="S18" s="106"/>
      <c r="T18" s="78"/>
      <c r="U18" s="79">
        <f t="shared" si="8"/>
        <v>8</v>
      </c>
    </row>
    <row r="19" spans="1:21" ht="15.75" customHeight="1">
      <c r="A19" s="9">
        <v>14</v>
      </c>
      <c r="B19" s="80">
        <f>HRÁČI!B3</f>
        <v>101</v>
      </c>
      <c r="C19" s="81" t="str">
        <f>HRÁČI!C3</f>
        <v>Dobiaš</v>
      </c>
      <c r="D19" s="82" t="str">
        <f>HRÁČI!D3</f>
        <v>Martin</v>
      </c>
      <c r="E19" s="151">
        <v>-14.26</v>
      </c>
      <c r="F19" s="152">
        <v>54</v>
      </c>
      <c r="G19" s="75">
        <f t="shared" si="0"/>
        <v>5.4</v>
      </c>
      <c r="H19" s="153">
        <f t="shared" si="1"/>
        <v>-8.86</v>
      </c>
      <c r="I19" s="23">
        <v>1</v>
      </c>
      <c r="J19" s="151">
        <v>-5.7</v>
      </c>
      <c r="K19" s="152">
        <v>16</v>
      </c>
      <c r="L19" s="8">
        <f t="shared" si="2"/>
        <v>1.6</v>
      </c>
      <c r="M19" s="153">
        <f t="shared" si="3"/>
        <v>-4.1</v>
      </c>
      <c r="N19" s="23">
        <v>3</v>
      </c>
      <c r="O19" s="154">
        <f t="shared" si="4"/>
        <v>-19.96</v>
      </c>
      <c r="P19" s="76">
        <f t="shared" si="5"/>
        <v>7</v>
      </c>
      <c r="Q19" s="155">
        <f t="shared" si="6"/>
        <v>-12.959999999999999</v>
      </c>
      <c r="R19" s="77">
        <f t="shared" si="7"/>
        <v>4</v>
      </c>
      <c r="S19" s="106"/>
      <c r="T19" s="78"/>
      <c r="U19" s="79">
        <f t="shared" si="8"/>
        <v>4</v>
      </c>
    </row>
    <row r="20" spans="1:21" ht="15.75" customHeight="1">
      <c r="A20" s="1"/>
      <c r="E20" s="139"/>
      <c r="F20" s="7"/>
      <c r="G20" s="7"/>
      <c r="H20" s="7"/>
      <c r="I20" s="7"/>
      <c r="J20" s="139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ht="15.75" customHeight="1">
      <c r="A21" s="1"/>
      <c r="B21" s="2"/>
      <c r="C21" s="1"/>
      <c r="D21" s="1"/>
      <c r="E21" s="1"/>
      <c r="F21" s="1"/>
      <c r="G21" s="1"/>
      <c r="H21" s="1"/>
      <c r="I21" s="2"/>
      <c r="J21" s="1"/>
      <c r="K21" s="1"/>
      <c r="L21" s="1"/>
      <c r="M21" s="1"/>
      <c r="N21" s="2"/>
      <c r="O21" s="1"/>
      <c r="P21" s="1"/>
      <c r="Q21" s="1"/>
      <c r="R21" s="1"/>
      <c r="S21" s="1"/>
      <c r="T21" s="1"/>
      <c r="U21" s="1"/>
    </row>
    <row r="22" spans="1:21" ht="15.75" customHeight="1">
      <c r="A22" s="142" t="s">
        <v>53</v>
      </c>
      <c r="B22" s="217" t="s">
        <v>78</v>
      </c>
      <c r="C22" s="218"/>
      <c r="D22" s="218"/>
      <c r="E22" s="218"/>
      <c r="F22" s="218"/>
      <c r="H22" s="219" t="s">
        <v>182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1"/>
    </row>
    <row r="23" spans="1:20" ht="15.75" customHeight="1">
      <c r="A23" s="143" t="s">
        <v>183</v>
      </c>
      <c r="B23" s="201" t="s">
        <v>316</v>
      </c>
      <c r="C23" s="144"/>
      <c r="D23" s="144"/>
      <c r="E23" s="144"/>
      <c r="F23" s="144"/>
      <c r="H23" s="145" t="s">
        <v>33</v>
      </c>
      <c r="I23" s="204" t="s">
        <v>60</v>
      </c>
      <c r="J23" s="204"/>
      <c r="K23" s="205" t="s">
        <v>54</v>
      </c>
      <c r="L23" s="206"/>
      <c r="M23" s="206"/>
      <c r="N23" s="206"/>
      <c r="O23" s="206"/>
      <c r="P23" s="206"/>
      <c r="Q23" s="206"/>
      <c r="R23" s="206"/>
      <c r="S23" s="206"/>
      <c r="T23" s="206"/>
    </row>
    <row r="24" spans="1:21" ht="15.75" customHeight="1">
      <c r="A24" s="146" t="s">
        <v>184</v>
      </c>
      <c r="B24" s="202" t="s">
        <v>319</v>
      </c>
      <c r="C24" s="147"/>
      <c r="D24" s="147"/>
      <c r="E24" s="147"/>
      <c r="F24" s="147"/>
      <c r="H24" s="148">
        <v>60</v>
      </c>
      <c r="I24" s="207" t="s">
        <v>317</v>
      </c>
      <c r="J24" s="207"/>
      <c r="K24" s="140" t="s">
        <v>318</v>
      </c>
      <c r="L24" s="140"/>
      <c r="M24" s="140"/>
      <c r="N24" s="140"/>
      <c r="O24" s="140"/>
      <c r="P24" s="140"/>
      <c r="Q24" s="140"/>
      <c r="R24" s="140"/>
      <c r="S24" s="140"/>
      <c r="T24" s="140"/>
      <c r="U24" s="150"/>
    </row>
    <row r="25" spans="1:21" ht="15.75" customHeight="1">
      <c r="A25" s="143" t="s">
        <v>185</v>
      </c>
      <c r="B25" s="201" t="s">
        <v>321</v>
      </c>
      <c r="C25" s="144"/>
      <c r="D25" s="144"/>
      <c r="E25" s="144"/>
      <c r="F25" s="144"/>
      <c r="H25" s="149">
        <v>64</v>
      </c>
      <c r="I25" s="208" t="s">
        <v>231</v>
      </c>
      <c r="J25" s="208"/>
      <c r="K25" s="138" t="s">
        <v>320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50"/>
    </row>
    <row r="26" spans="1:21" ht="15.75" customHeight="1">
      <c r="A26" s="146" t="s">
        <v>186</v>
      </c>
      <c r="B26" s="202" t="s">
        <v>322</v>
      </c>
      <c r="C26" s="147"/>
      <c r="D26" s="147"/>
      <c r="E26" s="147"/>
      <c r="F26" s="147"/>
      <c r="H26" s="148">
        <v>56</v>
      </c>
      <c r="I26" s="207" t="s">
        <v>144</v>
      </c>
      <c r="J26" s="207"/>
      <c r="K26" s="140" t="s">
        <v>324</v>
      </c>
      <c r="L26" s="140"/>
      <c r="M26" s="140"/>
      <c r="N26" s="140"/>
      <c r="O26" s="140"/>
      <c r="P26" s="140"/>
      <c r="Q26" s="140"/>
      <c r="R26" s="140"/>
      <c r="S26" s="140"/>
      <c r="T26" s="140"/>
      <c r="U26" s="150"/>
    </row>
    <row r="27" spans="1:21" ht="15.75" customHeight="1">
      <c r="A27" s="143" t="s">
        <v>187</v>
      </c>
      <c r="B27" s="144"/>
      <c r="C27" s="144"/>
      <c r="D27" s="144"/>
      <c r="E27" s="144"/>
      <c r="F27" s="144"/>
      <c r="H27" s="149">
        <v>60</v>
      </c>
      <c r="I27" s="208" t="s">
        <v>147</v>
      </c>
      <c r="J27" s="208"/>
      <c r="K27" s="138" t="s">
        <v>327</v>
      </c>
      <c r="L27" s="138"/>
      <c r="M27" s="138"/>
      <c r="N27" s="138"/>
      <c r="O27" s="138"/>
      <c r="P27" s="138"/>
      <c r="Q27" s="138"/>
      <c r="R27" s="138"/>
      <c r="S27" s="138"/>
      <c r="T27" s="138"/>
      <c r="U27" s="150"/>
    </row>
    <row r="28" spans="1:21" ht="15.75" customHeight="1">
      <c r="A28" s="146" t="s">
        <v>188</v>
      </c>
      <c r="B28" s="147"/>
      <c r="C28" s="147"/>
      <c r="D28" s="147"/>
      <c r="E28" s="147"/>
      <c r="F28" s="147"/>
      <c r="H28" s="148"/>
      <c r="I28" s="207"/>
      <c r="J28" s="207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50"/>
    </row>
    <row r="29" spans="8:21" ht="15.75" customHeight="1">
      <c r="H29" s="149"/>
      <c r="I29" s="208"/>
      <c r="J29" s="20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50"/>
    </row>
    <row r="30" spans="1:21" ht="15.75" customHeight="1">
      <c r="A30" s="142" t="s">
        <v>53</v>
      </c>
      <c r="B30" s="221" t="s">
        <v>79</v>
      </c>
      <c r="C30" s="222"/>
      <c r="D30" s="222"/>
      <c r="E30" s="222"/>
      <c r="F30" s="223"/>
      <c r="H30" s="148"/>
      <c r="I30" s="207"/>
      <c r="J30" s="207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50"/>
    </row>
    <row r="31" spans="1:21" ht="15.75" customHeight="1">
      <c r="A31" s="143" t="s">
        <v>183</v>
      </c>
      <c r="B31" s="201" t="s">
        <v>323</v>
      </c>
      <c r="C31" s="144"/>
      <c r="D31" s="144"/>
      <c r="E31" s="144"/>
      <c r="F31" s="144"/>
      <c r="H31" s="149"/>
      <c r="I31" s="208"/>
      <c r="J31" s="20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50"/>
    </row>
    <row r="32" spans="1:21" ht="15.75" customHeight="1">
      <c r="A32" s="146" t="s">
        <v>184</v>
      </c>
      <c r="B32" s="202" t="s">
        <v>325</v>
      </c>
      <c r="C32" s="147"/>
      <c r="D32" s="147"/>
      <c r="E32" s="147"/>
      <c r="F32" s="147"/>
      <c r="H32" s="148"/>
      <c r="I32" s="207"/>
      <c r="J32" s="207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185</v>
      </c>
      <c r="B33" s="201" t="s">
        <v>326</v>
      </c>
      <c r="C33" s="144"/>
      <c r="D33" s="144"/>
      <c r="E33" s="144"/>
      <c r="F33" s="144"/>
      <c r="H33" s="149"/>
      <c r="I33" s="208"/>
      <c r="J33" s="20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186</v>
      </c>
      <c r="B34" s="202" t="s">
        <v>328</v>
      </c>
      <c r="C34" s="147"/>
      <c r="D34" s="147"/>
      <c r="E34" s="147"/>
      <c r="F34" s="147"/>
      <c r="H34" s="148"/>
      <c r="I34" s="207"/>
      <c r="J34" s="207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187</v>
      </c>
      <c r="B35" s="144"/>
      <c r="C35" s="144"/>
      <c r="D35" s="144"/>
      <c r="E35" s="144"/>
      <c r="F35" s="144"/>
      <c r="G35" s="1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188</v>
      </c>
      <c r="B36" s="147"/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1:22" ht="12.75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12.75">
      <c r="V38" s="1"/>
    </row>
  </sheetData>
  <sheetProtection/>
  <mergeCells count="22">
    <mergeCell ref="E2:U2"/>
    <mergeCell ref="F4:I4"/>
    <mergeCell ref="K4:N4"/>
    <mergeCell ref="O4:R4"/>
    <mergeCell ref="B22:F22"/>
    <mergeCell ref="H22:T22"/>
    <mergeCell ref="B30:F30"/>
    <mergeCell ref="I30:J30"/>
    <mergeCell ref="I31:J31"/>
    <mergeCell ref="I32:J32"/>
    <mergeCell ref="I23:J23"/>
    <mergeCell ref="K23:T23"/>
    <mergeCell ref="I24:J24"/>
    <mergeCell ref="I25:J25"/>
    <mergeCell ref="I26:J26"/>
    <mergeCell ref="I27:J27"/>
    <mergeCell ref="I33:J33"/>
    <mergeCell ref="I34:J34"/>
    <mergeCell ref="I35:J35"/>
    <mergeCell ref="I36:J36"/>
    <mergeCell ref="I28:J28"/>
    <mergeCell ref="I29:J2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19"/>
  <dimension ref="A1:Y53"/>
  <sheetViews>
    <sheetView showGridLines="0" zoomScale="85" zoomScaleNormal="85" zoomScalePageLayoutView="0" workbookViewId="0" topLeftCell="A1">
      <selection activeCell="T30" sqref="T3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330</v>
      </c>
      <c r="D4" s="22" t="s">
        <v>17</v>
      </c>
      <c r="E4" s="141">
        <f>SUM(E6:E35)</f>
        <v>0</v>
      </c>
      <c r="F4" s="224" t="s">
        <v>178</v>
      </c>
      <c r="G4" s="225"/>
      <c r="H4" s="225"/>
      <c r="I4" s="226"/>
      <c r="J4" s="1"/>
      <c r="K4" s="227" t="s">
        <v>179</v>
      </c>
      <c r="L4" s="225"/>
      <c r="M4" s="225"/>
      <c r="N4" s="226"/>
      <c r="O4" s="212" t="s">
        <v>74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14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/>
      <c r="F6" s="152"/>
      <c r="G6" s="75">
        <f aca="true" t="shared" si="0" ref="G6:G35">F6*0.1</f>
        <v>0</v>
      </c>
      <c r="H6" s="153">
        <f aca="true" t="shared" si="1" ref="H6:H35">E6+G6</f>
        <v>0</v>
      </c>
      <c r="I6" s="23"/>
      <c r="J6" s="151"/>
      <c r="K6" s="152"/>
      <c r="L6" s="8">
        <f aca="true" t="shared" si="2" ref="L6:L35">K6*0.1</f>
        <v>0</v>
      </c>
      <c r="M6" s="153">
        <f aca="true" t="shared" si="3" ref="M6:M35">J6+L6</f>
        <v>0</v>
      </c>
      <c r="N6" s="23"/>
      <c r="O6" s="154">
        <f aca="true" t="shared" si="4" ref="O6:O35">E6+J6</f>
        <v>0</v>
      </c>
      <c r="P6" s="76">
        <f aca="true" t="shared" si="5" ref="P6:P35">G6+L6</f>
        <v>0</v>
      </c>
      <c r="Q6" s="155">
        <f aca="true" t="shared" si="6" ref="Q6:Q35">H6+M6</f>
        <v>0</v>
      </c>
      <c r="R6" s="77">
        <f aca="true" t="shared" si="7" ref="R6:R35">I6+N6</f>
        <v>0</v>
      </c>
      <c r="S6" s="106"/>
      <c r="T6" s="78"/>
      <c r="U6" s="156" t="s">
        <v>189</v>
      </c>
      <c r="Y6" s="21"/>
    </row>
    <row r="7" spans="1:21" ht="15.75" customHeight="1">
      <c r="A7" s="9">
        <v>8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3.46</v>
      </c>
      <c r="F7" s="152">
        <v>44</v>
      </c>
      <c r="G7" s="75">
        <f t="shared" si="0"/>
        <v>4.4</v>
      </c>
      <c r="H7" s="153">
        <f t="shared" si="1"/>
        <v>7.86</v>
      </c>
      <c r="I7" s="23">
        <v>8</v>
      </c>
      <c r="J7" s="151">
        <v>-2.36</v>
      </c>
      <c r="K7" s="152">
        <v>42</v>
      </c>
      <c r="L7" s="8">
        <f t="shared" si="2"/>
        <v>4.2</v>
      </c>
      <c r="M7" s="153">
        <f t="shared" si="3"/>
        <v>1.8400000000000003</v>
      </c>
      <c r="N7" s="23">
        <v>5</v>
      </c>
      <c r="O7" s="154">
        <f t="shared" si="4"/>
        <v>1.1</v>
      </c>
      <c r="P7" s="76">
        <f t="shared" si="5"/>
        <v>8.600000000000001</v>
      </c>
      <c r="Q7" s="155">
        <f t="shared" si="6"/>
        <v>9.700000000000001</v>
      </c>
      <c r="R7" s="77">
        <f t="shared" si="7"/>
        <v>13</v>
      </c>
      <c r="S7" s="106"/>
      <c r="T7" s="78"/>
      <c r="U7" s="79">
        <f>R7+S7+T7</f>
        <v>13</v>
      </c>
    </row>
    <row r="8" spans="1:21" ht="15.75" customHeight="1">
      <c r="A8" s="10">
        <v>12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-16.64</v>
      </c>
      <c r="F8" s="152">
        <v>33</v>
      </c>
      <c r="G8" s="75">
        <f t="shared" si="0"/>
        <v>3.3000000000000003</v>
      </c>
      <c r="H8" s="153">
        <f t="shared" si="1"/>
        <v>-13.34</v>
      </c>
      <c r="I8" s="23">
        <v>1</v>
      </c>
      <c r="J8" s="151">
        <v>0.16</v>
      </c>
      <c r="K8" s="152">
        <v>82</v>
      </c>
      <c r="L8" s="8">
        <f t="shared" si="2"/>
        <v>8.200000000000001</v>
      </c>
      <c r="M8" s="153">
        <f t="shared" si="3"/>
        <v>8.360000000000001</v>
      </c>
      <c r="N8" s="23">
        <v>8</v>
      </c>
      <c r="O8" s="154">
        <f t="shared" si="4"/>
        <v>-16.48</v>
      </c>
      <c r="P8" s="76">
        <f t="shared" si="5"/>
        <v>11.500000000000002</v>
      </c>
      <c r="Q8" s="155">
        <f t="shared" si="6"/>
        <v>-4.979999999999999</v>
      </c>
      <c r="R8" s="77">
        <f t="shared" si="7"/>
        <v>9</v>
      </c>
      <c r="S8" s="106"/>
      <c r="T8" s="78"/>
      <c r="U8" s="79">
        <f>R8+S8+T8</f>
        <v>9</v>
      </c>
    </row>
    <row r="9" spans="1:21" ht="15.75" customHeight="1">
      <c r="A9" s="9">
        <v>7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5.58</v>
      </c>
      <c r="F9" s="152">
        <v>64</v>
      </c>
      <c r="G9" s="75">
        <f t="shared" si="0"/>
        <v>6.4</v>
      </c>
      <c r="H9" s="153">
        <f t="shared" si="1"/>
        <v>11.98</v>
      </c>
      <c r="I9" s="23">
        <v>10</v>
      </c>
      <c r="J9" s="151">
        <v>1.34</v>
      </c>
      <c r="K9" s="152">
        <v>4</v>
      </c>
      <c r="L9" s="8">
        <f t="shared" si="2"/>
        <v>0.4</v>
      </c>
      <c r="M9" s="153">
        <f t="shared" si="3"/>
        <v>1.7400000000000002</v>
      </c>
      <c r="N9" s="23">
        <v>4</v>
      </c>
      <c r="O9" s="154">
        <f t="shared" si="4"/>
        <v>6.92</v>
      </c>
      <c r="P9" s="76">
        <f t="shared" si="5"/>
        <v>6.800000000000001</v>
      </c>
      <c r="Q9" s="155">
        <f t="shared" si="6"/>
        <v>13.72</v>
      </c>
      <c r="R9" s="77">
        <f t="shared" si="7"/>
        <v>14</v>
      </c>
      <c r="S9" s="106"/>
      <c r="T9" s="78"/>
      <c r="U9" s="79">
        <f>R9+S9+T9</f>
        <v>14</v>
      </c>
    </row>
    <row r="10" spans="1:21" ht="15.75" customHeight="1">
      <c r="A10" s="10">
        <v>15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2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2.26</v>
      </c>
      <c r="F11" s="152">
        <v>82</v>
      </c>
      <c r="G11" s="75">
        <f t="shared" si="0"/>
        <v>8.200000000000001</v>
      </c>
      <c r="H11" s="153">
        <f t="shared" si="1"/>
        <v>10.46</v>
      </c>
      <c r="I11" s="23">
        <v>9</v>
      </c>
      <c r="J11" s="151">
        <v>3.76</v>
      </c>
      <c r="K11" s="152">
        <v>110</v>
      </c>
      <c r="L11" s="8">
        <f t="shared" si="2"/>
        <v>11</v>
      </c>
      <c r="M11" s="153">
        <f t="shared" si="3"/>
        <v>14.76</v>
      </c>
      <c r="N11" s="23">
        <v>10</v>
      </c>
      <c r="O11" s="154">
        <f t="shared" si="4"/>
        <v>6.02</v>
      </c>
      <c r="P11" s="76">
        <f t="shared" si="5"/>
        <v>19.200000000000003</v>
      </c>
      <c r="Q11" s="155">
        <f t="shared" si="6"/>
        <v>25.22</v>
      </c>
      <c r="R11" s="77">
        <f t="shared" si="7"/>
        <v>19</v>
      </c>
      <c r="S11" s="106">
        <v>2</v>
      </c>
      <c r="T11" s="78">
        <v>2</v>
      </c>
      <c r="U11" s="79">
        <f>R11+S11+T11</f>
        <v>23</v>
      </c>
    </row>
    <row r="12" spans="1:21" ht="15.75" customHeight="1">
      <c r="A12" s="10">
        <v>3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-3.64</v>
      </c>
      <c r="F12" s="152">
        <v>104</v>
      </c>
      <c r="G12" s="75">
        <f t="shared" si="0"/>
        <v>10.4</v>
      </c>
      <c r="H12" s="153">
        <f t="shared" si="1"/>
        <v>6.76</v>
      </c>
      <c r="I12" s="23">
        <v>7</v>
      </c>
      <c r="J12" s="151">
        <v>-1.4</v>
      </c>
      <c r="K12" s="152">
        <v>166</v>
      </c>
      <c r="L12" s="8">
        <f t="shared" si="2"/>
        <v>16.6</v>
      </c>
      <c r="M12" s="153">
        <f t="shared" si="3"/>
        <v>15.200000000000001</v>
      </c>
      <c r="N12" s="23">
        <v>12</v>
      </c>
      <c r="O12" s="154">
        <f t="shared" si="4"/>
        <v>-5.04</v>
      </c>
      <c r="P12" s="76">
        <f t="shared" si="5"/>
        <v>27</v>
      </c>
      <c r="Q12" s="155">
        <f t="shared" si="6"/>
        <v>21.96</v>
      </c>
      <c r="R12" s="77">
        <f t="shared" si="7"/>
        <v>19</v>
      </c>
      <c r="S12" s="106">
        <v>1</v>
      </c>
      <c r="T12" s="78"/>
      <c r="U12" s="79">
        <f>R12+S12+T12</f>
        <v>20</v>
      </c>
    </row>
    <row r="13" spans="1:21" ht="15.75" customHeight="1">
      <c r="A13" s="9">
        <v>11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0.18</v>
      </c>
      <c r="F13" s="152"/>
      <c r="G13" s="75">
        <f t="shared" si="0"/>
        <v>0</v>
      </c>
      <c r="H13" s="153">
        <f t="shared" si="1"/>
        <v>0.18</v>
      </c>
      <c r="I13" s="23">
        <v>5</v>
      </c>
      <c r="J13" s="151">
        <v>-3.62</v>
      </c>
      <c r="K13" s="152">
        <v>64</v>
      </c>
      <c r="L13" s="8">
        <f t="shared" si="2"/>
        <v>6.4</v>
      </c>
      <c r="M13" s="153">
        <f t="shared" si="3"/>
        <v>2.7800000000000002</v>
      </c>
      <c r="N13" s="23">
        <v>6</v>
      </c>
      <c r="O13" s="154">
        <f t="shared" si="4"/>
        <v>-3.44</v>
      </c>
      <c r="P13" s="76">
        <f t="shared" si="5"/>
        <v>6.4</v>
      </c>
      <c r="Q13" s="155">
        <f t="shared" si="6"/>
        <v>2.9600000000000004</v>
      </c>
      <c r="R13" s="77">
        <f t="shared" si="7"/>
        <v>11</v>
      </c>
      <c r="S13" s="106"/>
      <c r="T13" s="78"/>
      <c r="U13" s="79">
        <f>R13+S13+T13</f>
        <v>11</v>
      </c>
    </row>
    <row r="14" spans="1:21" ht="15.75" customHeight="1">
      <c r="A14" s="10">
        <v>16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/>
      <c r="F14" s="152"/>
      <c r="G14" s="75">
        <f t="shared" si="0"/>
        <v>0</v>
      </c>
      <c r="H14" s="153">
        <f t="shared" si="1"/>
        <v>0</v>
      </c>
      <c r="I14" s="23"/>
      <c r="J14" s="151"/>
      <c r="K14" s="152"/>
      <c r="L14" s="8">
        <f t="shared" si="2"/>
        <v>0</v>
      </c>
      <c r="M14" s="153">
        <f t="shared" si="3"/>
        <v>0</v>
      </c>
      <c r="N14" s="23"/>
      <c r="O14" s="154">
        <f t="shared" si="4"/>
        <v>0</v>
      </c>
      <c r="P14" s="76">
        <f t="shared" si="5"/>
        <v>0</v>
      </c>
      <c r="Q14" s="155">
        <f t="shared" si="6"/>
        <v>0</v>
      </c>
      <c r="R14" s="77">
        <f t="shared" si="7"/>
        <v>0</v>
      </c>
      <c r="S14" s="106"/>
      <c r="T14" s="78"/>
      <c r="U14" s="156" t="s">
        <v>189</v>
      </c>
    </row>
    <row r="15" spans="1:21" ht="15.75" customHeight="1">
      <c r="A15" s="9">
        <v>17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18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19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20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/>
      <c r="F18" s="152"/>
      <c r="G18" s="75">
        <f t="shared" si="0"/>
        <v>0</v>
      </c>
      <c r="H18" s="153">
        <f t="shared" si="1"/>
        <v>0</v>
      </c>
      <c r="I18" s="23"/>
      <c r="J18" s="151"/>
      <c r="K18" s="152"/>
      <c r="L18" s="8">
        <f t="shared" si="2"/>
        <v>0</v>
      </c>
      <c r="M18" s="153">
        <f t="shared" si="3"/>
        <v>0</v>
      </c>
      <c r="N18" s="23"/>
      <c r="O18" s="154">
        <f t="shared" si="4"/>
        <v>0</v>
      </c>
      <c r="P18" s="76">
        <f t="shared" si="5"/>
        <v>0</v>
      </c>
      <c r="Q18" s="155">
        <f t="shared" si="6"/>
        <v>0</v>
      </c>
      <c r="R18" s="77">
        <f t="shared" si="7"/>
        <v>0</v>
      </c>
      <c r="S18" s="106"/>
      <c r="T18" s="78"/>
      <c r="U18" s="156" t="s">
        <v>189</v>
      </c>
    </row>
    <row r="19" spans="1:21" ht="15.75" customHeight="1">
      <c r="A19" s="9">
        <v>21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>
        <f t="shared" si="0"/>
        <v>0</v>
      </c>
      <c r="H19" s="153">
        <f t="shared" si="1"/>
        <v>0</v>
      </c>
      <c r="I19" s="23"/>
      <c r="J19" s="151"/>
      <c r="K19" s="152"/>
      <c r="L19" s="8">
        <f t="shared" si="2"/>
        <v>0</v>
      </c>
      <c r="M19" s="153">
        <f t="shared" si="3"/>
        <v>0</v>
      </c>
      <c r="N19" s="23"/>
      <c r="O19" s="154">
        <f t="shared" si="4"/>
        <v>0</v>
      </c>
      <c r="P19" s="76">
        <f t="shared" si="5"/>
        <v>0</v>
      </c>
      <c r="Q19" s="155">
        <f t="shared" si="6"/>
        <v>0</v>
      </c>
      <c r="R19" s="77">
        <f t="shared" si="7"/>
        <v>0</v>
      </c>
      <c r="S19" s="106"/>
      <c r="T19" s="78"/>
      <c r="U19" s="156" t="s">
        <v>189</v>
      </c>
    </row>
    <row r="20" spans="1:21" ht="15.75" customHeight="1">
      <c r="A20" s="10">
        <v>13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-12.82</v>
      </c>
      <c r="F20" s="152">
        <v>17</v>
      </c>
      <c r="G20" s="75">
        <f t="shared" si="0"/>
        <v>1.7000000000000002</v>
      </c>
      <c r="H20" s="153">
        <f t="shared" si="1"/>
        <v>-11.120000000000001</v>
      </c>
      <c r="I20" s="23">
        <v>2</v>
      </c>
      <c r="J20" s="151">
        <v>-11.8</v>
      </c>
      <c r="K20" s="152">
        <v>27</v>
      </c>
      <c r="L20" s="8">
        <f t="shared" si="2"/>
        <v>2.7</v>
      </c>
      <c r="M20" s="153">
        <f t="shared" si="3"/>
        <v>-9.100000000000001</v>
      </c>
      <c r="N20" s="23">
        <v>1</v>
      </c>
      <c r="O20" s="154">
        <f t="shared" si="4"/>
        <v>-24.62</v>
      </c>
      <c r="P20" s="76">
        <f t="shared" si="5"/>
        <v>4.4</v>
      </c>
      <c r="Q20" s="155">
        <f t="shared" si="6"/>
        <v>-20.220000000000002</v>
      </c>
      <c r="R20" s="77">
        <f t="shared" si="7"/>
        <v>3</v>
      </c>
      <c r="S20" s="106"/>
      <c r="T20" s="78"/>
      <c r="U20" s="79">
        <f>R20+S20+T20</f>
        <v>3</v>
      </c>
    </row>
    <row r="21" spans="1:21" ht="15.75" customHeight="1">
      <c r="A21" s="9">
        <v>9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4.44</v>
      </c>
      <c r="F21" s="152">
        <v>76</v>
      </c>
      <c r="G21" s="75">
        <f t="shared" si="0"/>
        <v>7.6000000000000005</v>
      </c>
      <c r="H21" s="153">
        <f t="shared" si="1"/>
        <v>12.040000000000001</v>
      </c>
      <c r="I21" s="23">
        <v>11</v>
      </c>
      <c r="J21" s="151">
        <v>-7</v>
      </c>
      <c r="K21" s="152">
        <v>36</v>
      </c>
      <c r="L21" s="8">
        <f t="shared" si="2"/>
        <v>3.6</v>
      </c>
      <c r="M21" s="153">
        <f t="shared" si="3"/>
        <v>-3.4</v>
      </c>
      <c r="N21" s="23">
        <v>2</v>
      </c>
      <c r="O21" s="154">
        <f t="shared" si="4"/>
        <v>-2.5599999999999996</v>
      </c>
      <c r="P21" s="76">
        <f t="shared" si="5"/>
        <v>11.200000000000001</v>
      </c>
      <c r="Q21" s="155">
        <f t="shared" si="6"/>
        <v>8.64</v>
      </c>
      <c r="R21" s="77">
        <f t="shared" si="7"/>
        <v>13</v>
      </c>
      <c r="S21" s="106"/>
      <c r="T21" s="78"/>
      <c r="U21" s="79">
        <f>R21+S21+T21</f>
        <v>13</v>
      </c>
    </row>
    <row r="22" spans="1:21" ht="15.75" customHeight="1">
      <c r="A22" s="10">
        <v>22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23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24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4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-3.6</v>
      </c>
      <c r="F25" s="152">
        <v>10</v>
      </c>
      <c r="G25" s="75">
        <f t="shared" si="0"/>
        <v>1</v>
      </c>
      <c r="H25" s="153">
        <f t="shared" si="1"/>
        <v>-2.6</v>
      </c>
      <c r="I25" s="23">
        <v>3</v>
      </c>
      <c r="J25" s="151">
        <v>11.64</v>
      </c>
      <c r="K25" s="152">
        <v>277</v>
      </c>
      <c r="L25" s="8">
        <f t="shared" si="2"/>
        <v>27.700000000000003</v>
      </c>
      <c r="M25" s="153">
        <f t="shared" si="3"/>
        <v>39.34</v>
      </c>
      <c r="N25" s="23">
        <v>13</v>
      </c>
      <c r="O25" s="154">
        <f t="shared" si="4"/>
        <v>8.040000000000001</v>
      </c>
      <c r="P25" s="76">
        <f t="shared" si="5"/>
        <v>28.700000000000003</v>
      </c>
      <c r="Q25" s="155">
        <f t="shared" si="6"/>
        <v>36.74</v>
      </c>
      <c r="R25" s="77">
        <f t="shared" si="7"/>
        <v>16</v>
      </c>
      <c r="S25" s="106"/>
      <c r="T25" s="78">
        <v>3</v>
      </c>
      <c r="U25" s="79">
        <f>R25+S25+T25</f>
        <v>19</v>
      </c>
    </row>
    <row r="26" spans="1:21" ht="15.75" customHeight="1">
      <c r="A26" s="10">
        <v>25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6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-4.06</v>
      </c>
      <c r="F27" s="152">
        <v>62</v>
      </c>
      <c r="G27" s="75">
        <f t="shared" si="0"/>
        <v>6.2</v>
      </c>
      <c r="H27" s="153">
        <f t="shared" si="1"/>
        <v>2.1400000000000006</v>
      </c>
      <c r="I27" s="23">
        <v>6</v>
      </c>
      <c r="J27" s="151">
        <v>5.12</v>
      </c>
      <c r="K27" s="152">
        <v>79</v>
      </c>
      <c r="L27" s="8">
        <f t="shared" si="2"/>
        <v>7.9</v>
      </c>
      <c r="M27" s="153">
        <f t="shared" si="3"/>
        <v>13.02</v>
      </c>
      <c r="N27" s="23">
        <v>9</v>
      </c>
      <c r="O27" s="154">
        <f t="shared" si="4"/>
        <v>1.0600000000000005</v>
      </c>
      <c r="P27" s="76">
        <f t="shared" si="5"/>
        <v>14.100000000000001</v>
      </c>
      <c r="Q27" s="155">
        <f t="shared" si="6"/>
        <v>15.16</v>
      </c>
      <c r="R27" s="77">
        <f t="shared" si="7"/>
        <v>15</v>
      </c>
      <c r="S27" s="106"/>
      <c r="T27" s="78"/>
      <c r="U27" s="79">
        <f>R27+S27+T27</f>
        <v>15</v>
      </c>
    </row>
    <row r="28" spans="1:21" ht="15.75" customHeight="1">
      <c r="A28" s="10">
        <v>26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/>
      <c r="F28" s="152"/>
      <c r="G28" s="75">
        <f t="shared" si="0"/>
        <v>0</v>
      </c>
      <c r="H28" s="153">
        <f t="shared" si="1"/>
        <v>0</v>
      </c>
      <c r="I28" s="23"/>
      <c r="J28" s="151"/>
      <c r="K28" s="152"/>
      <c r="L28" s="8">
        <f t="shared" si="2"/>
        <v>0</v>
      </c>
      <c r="M28" s="153">
        <f t="shared" si="3"/>
        <v>0</v>
      </c>
      <c r="N28" s="23"/>
      <c r="O28" s="154">
        <f t="shared" si="4"/>
        <v>0</v>
      </c>
      <c r="P28" s="76">
        <f t="shared" si="5"/>
        <v>0</v>
      </c>
      <c r="Q28" s="155">
        <f t="shared" si="6"/>
        <v>0</v>
      </c>
      <c r="R28" s="77">
        <f t="shared" si="7"/>
        <v>0</v>
      </c>
      <c r="S28" s="106"/>
      <c r="T28" s="78"/>
      <c r="U28" s="156" t="s">
        <v>189</v>
      </c>
    </row>
    <row r="29" spans="1:21" ht="15.75" customHeight="1">
      <c r="A29" s="9">
        <v>5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16.88</v>
      </c>
      <c r="F29" s="152">
        <v>126</v>
      </c>
      <c r="G29" s="75">
        <f t="shared" si="0"/>
        <v>12.600000000000001</v>
      </c>
      <c r="H29" s="153">
        <f t="shared" si="1"/>
        <v>29.48</v>
      </c>
      <c r="I29" s="23">
        <v>13</v>
      </c>
      <c r="J29" s="151">
        <v>-5.64</v>
      </c>
      <c r="K29" s="152">
        <v>31</v>
      </c>
      <c r="L29" s="8">
        <f t="shared" si="2"/>
        <v>3.1</v>
      </c>
      <c r="M29" s="153">
        <f t="shared" si="3"/>
        <v>-2.5399999999999996</v>
      </c>
      <c r="N29" s="23">
        <v>3</v>
      </c>
      <c r="O29" s="154">
        <f t="shared" si="4"/>
        <v>11.239999999999998</v>
      </c>
      <c r="P29" s="76">
        <f t="shared" si="5"/>
        <v>15.700000000000001</v>
      </c>
      <c r="Q29" s="155">
        <f t="shared" si="6"/>
        <v>26.94</v>
      </c>
      <c r="R29" s="77">
        <f t="shared" si="7"/>
        <v>16</v>
      </c>
      <c r="S29" s="106"/>
      <c r="T29" s="78">
        <v>1</v>
      </c>
      <c r="U29" s="79">
        <f>R29+S29+T29</f>
        <v>17</v>
      </c>
    </row>
    <row r="30" spans="1:21" ht="15.75" customHeight="1">
      <c r="A30" s="10">
        <v>27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/>
      <c r="F30" s="152"/>
      <c r="G30" s="75">
        <f t="shared" si="0"/>
        <v>0</v>
      </c>
      <c r="H30" s="153">
        <f t="shared" si="1"/>
        <v>0</v>
      </c>
      <c r="I30" s="23"/>
      <c r="J30" s="151"/>
      <c r="K30" s="152"/>
      <c r="L30" s="8">
        <f t="shared" si="2"/>
        <v>0</v>
      </c>
      <c r="M30" s="153">
        <f t="shared" si="3"/>
        <v>0</v>
      </c>
      <c r="N30" s="23"/>
      <c r="O30" s="154">
        <f t="shared" si="4"/>
        <v>0</v>
      </c>
      <c r="P30" s="76">
        <f t="shared" si="5"/>
        <v>0</v>
      </c>
      <c r="Q30" s="155">
        <f t="shared" si="6"/>
        <v>0</v>
      </c>
      <c r="R30" s="77">
        <f t="shared" si="7"/>
        <v>0</v>
      </c>
      <c r="S30" s="106"/>
      <c r="T30" s="78"/>
      <c r="U30" s="156" t="s">
        <v>189</v>
      </c>
    </row>
    <row r="31" spans="1:21" ht="15.75" customHeight="1">
      <c r="A31" s="9">
        <v>28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1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14.66</v>
      </c>
      <c r="F32" s="152">
        <v>93</v>
      </c>
      <c r="G32" s="75">
        <f t="shared" si="0"/>
        <v>9.3</v>
      </c>
      <c r="H32" s="153">
        <f t="shared" si="1"/>
        <v>23.96</v>
      </c>
      <c r="I32" s="23">
        <v>12</v>
      </c>
      <c r="J32" s="151">
        <v>11.3</v>
      </c>
      <c r="K32" s="152">
        <v>37</v>
      </c>
      <c r="L32" s="8">
        <f t="shared" si="2"/>
        <v>3.7</v>
      </c>
      <c r="M32" s="153">
        <f t="shared" si="3"/>
        <v>15</v>
      </c>
      <c r="N32" s="23">
        <v>11</v>
      </c>
      <c r="O32" s="154">
        <f t="shared" si="4"/>
        <v>25.96</v>
      </c>
      <c r="P32" s="76">
        <f t="shared" si="5"/>
        <v>13</v>
      </c>
      <c r="Q32" s="155">
        <f t="shared" si="6"/>
        <v>38.96</v>
      </c>
      <c r="R32" s="77">
        <f t="shared" si="7"/>
        <v>23</v>
      </c>
      <c r="S32" s="106">
        <v>3</v>
      </c>
      <c r="T32" s="78"/>
      <c r="U32" s="193">
        <f>R32+S32+T32</f>
        <v>26</v>
      </c>
    </row>
    <row r="33" spans="1:21" ht="15.75" customHeight="1">
      <c r="A33" s="9">
        <v>29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/>
      <c r="F33" s="152"/>
      <c r="G33" s="75">
        <f t="shared" si="0"/>
        <v>0</v>
      </c>
      <c r="H33" s="153">
        <f t="shared" si="1"/>
        <v>0</v>
      </c>
      <c r="I33" s="23"/>
      <c r="J33" s="151"/>
      <c r="K33" s="152"/>
      <c r="L33" s="8">
        <f t="shared" si="2"/>
        <v>0</v>
      </c>
      <c r="M33" s="153">
        <f t="shared" si="3"/>
        <v>0</v>
      </c>
      <c r="N33" s="23"/>
      <c r="O33" s="154">
        <f t="shared" si="4"/>
        <v>0</v>
      </c>
      <c r="P33" s="76">
        <f t="shared" si="5"/>
        <v>0</v>
      </c>
      <c r="Q33" s="155">
        <f t="shared" si="6"/>
        <v>0</v>
      </c>
      <c r="R33" s="77">
        <f t="shared" si="7"/>
        <v>0</v>
      </c>
      <c r="S33" s="106"/>
      <c r="T33" s="78"/>
      <c r="U33" s="156" t="s">
        <v>189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10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-6.7</v>
      </c>
      <c r="F35" s="152">
        <v>64</v>
      </c>
      <c r="G35" s="75">
        <f t="shared" si="0"/>
        <v>6.4</v>
      </c>
      <c r="H35" s="153">
        <f t="shared" si="1"/>
        <v>-0.2999999999999998</v>
      </c>
      <c r="I35" s="23">
        <v>4</v>
      </c>
      <c r="J35" s="151">
        <v>-1.5</v>
      </c>
      <c r="K35" s="152">
        <v>93</v>
      </c>
      <c r="L35" s="8">
        <f t="shared" si="2"/>
        <v>9.3</v>
      </c>
      <c r="M35" s="153">
        <f t="shared" si="3"/>
        <v>7.800000000000001</v>
      </c>
      <c r="N35" s="23">
        <v>7</v>
      </c>
      <c r="O35" s="154">
        <f t="shared" si="4"/>
        <v>-8.2</v>
      </c>
      <c r="P35" s="76">
        <f t="shared" si="5"/>
        <v>15.700000000000001</v>
      </c>
      <c r="Q35" s="155">
        <f t="shared" si="6"/>
        <v>7.500000000000001</v>
      </c>
      <c r="R35" s="77">
        <f t="shared" si="7"/>
        <v>11</v>
      </c>
      <c r="S35" s="106"/>
      <c r="T35" s="78"/>
      <c r="U35" s="79">
        <f>R35+S35+T35</f>
        <v>11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/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/>
      <c r="C40" s="147"/>
      <c r="D40" s="147"/>
      <c r="E40" s="147"/>
      <c r="F40" s="147"/>
      <c r="H40" s="148"/>
      <c r="I40" s="207"/>
      <c r="J40" s="207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/>
      <c r="C41" s="144"/>
      <c r="D41" s="144"/>
      <c r="E41" s="144"/>
      <c r="F41" s="144"/>
      <c r="H41" s="149"/>
      <c r="I41" s="208"/>
      <c r="J41" s="20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/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/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/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/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/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30"/>
  <dimension ref="A1:Y38"/>
  <sheetViews>
    <sheetView showGridLines="0" zoomScale="85" zoomScaleNormal="85" zoomScalePageLayoutView="0" workbookViewId="0" topLeftCell="A1">
      <selection activeCell="T11" sqref="T1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330</v>
      </c>
      <c r="D4" s="22" t="s">
        <v>17</v>
      </c>
      <c r="E4" s="141">
        <f>SUM(E6:E18)</f>
        <v>0</v>
      </c>
      <c r="F4" s="224" t="s">
        <v>178</v>
      </c>
      <c r="G4" s="225"/>
      <c r="H4" s="225"/>
      <c r="I4" s="226"/>
      <c r="J4" s="1"/>
      <c r="K4" s="227" t="s">
        <v>179</v>
      </c>
      <c r="L4" s="225"/>
      <c r="M4" s="225"/>
      <c r="N4" s="226"/>
      <c r="O4" s="212" t="s">
        <v>74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HRÁČI!B29</f>
        <v>127</v>
      </c>
      <c r="C6" s="73" t="str">
        <f>HRÁČI!C29</f>
        <v>Gavula</v>
      </c>
      <c r="D6" s="74" t="str">
        <f>HRÁČI!D29</f>
        <v>Gabriel</v>
      </c>
      <c r="E6" s="151">
        <v>14.66</v>
      </c>
      <c r="F6" s="152">
        <v>93</v>
      </c>
      <c r="G6" s="75">
        <f aca="true" t="shared" si="0" ref="G6:G18">F6*0.1</f>
        <v>9.3</v>
      </c>
      <c r="H6" s="153">
        <f aca="true" t="shared" si="1" ref="H6:H18">E6+G6</f>
        <v>23.96</v>
      </c>
      <c r="I6" s="23">
        <v>12</v>
      </c>
      <c r="J6" s="151">
        <v>11.3</v>
      </c>
      <c r="K6" s="152">
        <v>37</v>
      </c>
      <c r="L6" s="8">
        <f aca="true" t="shared" si="2" ref="L6:L18">K6*0.1</f>
        <v>3.7</v>
      </c>
      <c r="M6" s="153">
        <f aca="true" t="shared" si="3" ref="M6:M18">J6+L6</f>
        <v>15</v>
      </c>
      <c r="N6" s="23">
        <v>11</v>
      </c>
      <c r="O6" s="154">
        <f aca="true" t="shared" si="4" ref="O6:O18">E6+J6</f>
        <v>25.96</v>
      </c>
      <c r="P6" s="76">
        <f aca="true" t="shared" si="5" ref="P6:P18">G6+L6</f>
        <v>13</v>
      </c>
      <c r="Q6" s="155">
        <f aca="true" t="shared" si="6" ref="Q6:Q18">H6+M6</f>
        <v>38.96</v>
      </c>
      <c r="R6" s="77">
        <f aca="true" t="shared" si="7" ref="R6:R18">I6+N6</f>
        <v>23</v>
      </c>
      <c r="S6" s="106">
        <v>3</v>
      </c>
      <c r="T6" s="78"/>
      <c r="U6" s="193">
        <f aca="true" t="shared" si="8" ref="U6:U18">R6+S6+T6</f>
        <v>26</v>
      </c>
      <c r="Y6" s="21"/>
    </row>
    <row r="7" spans="1:21" ht="15.75" customHeight="1">
      <c r="A7" s="9">
        <v>2</v>
      </c>
      <c r="B7" s="80">
        <f>HRÁČI!B8</f>
        <v>106</v>
      </c>
      <c r="C7" s="81" t="str">
        <f>HRÁČI!C8</f>
        <v>Bisák </v>
      </c>
      <c r="D7" s="82" t="str">
        <f>HRÁČI!D8</f>
        <v>Viliam</v>
      </c>
      <c r="E7" s="151">
        <v>2.26</v>
      </c>
      <c r="F7" s="152">
        <v>82</v>
      </c>
      <c r="G7" s="75">
        <f t="shared" si="0"/>
        <v>8.200000000000001</v>
      </c>
      <c r="H7" s="153">
        <f t="shared" si="1"/>
        <v>10.46</v>
      </c>
      <c r="I7" s="23">
        <v>9</v>
      </c>
      <c r="J7" s="151">
        <v>3.76</v>
      </c>
      <c r="K7" s="152">
        <v>110</v>
      </c>
      <c r="L7" s="8">
        <f t="shared" si="2"/>
        <v>11</v>
      </c>
      <c r="M7" s="153">
        <f t="shared" si="3"/>
        <v>14.76</v>
      </c>
      <c r="N7" s="23">
        <v>10</v>
      </c>
      <c r="O7" s="154">
        <f t="shared" si="4"/>
        <v>6.02</v>
      </c>
      <c r="P7" s="76">
        <f t="shared" si="5"/>
        <v>19.200000000000003</v>
      </c>
      <c r="Q7" s="155">
        <f t="shared" si="6"/>
        <v>25.22</v>
      </c>
      <c r="R7" s="77">
        <f t="shared" si="7"/>
        <v>19</v>
      </c>
      <c r="S7" s="106">
        <v>2</v>
      </c>
      <c r="T7" s="78">
        <v>2</v>
      </c>
      <c r="U7" s="79">
        <f t="shared" si="8"/>
        <v>23</v>
      </c>
    </row>
    <row r="8" spans="1:21" ht="15.75" customHeight="1">
      <c r="A8" s="10">
        <v>3</v>
      </c>
      <c r="B8" s="80">
        <f>HRÁČI!B9</f>
        <v>107</v>
      </c>
      <c r="C8" s="81" t="str">
        <f>HRÁČI!C9</f>
        <v>Hegyi </v>
      </c>
      <c r="D8" s="82" t="str">
        <f>HRÁČI!D9</f>
        <v>Juraj</v>
      </c>
      <c r="E8" s="151">
        <v>-3.64</v>
      </c>
      <c r="F8" s="152">
        <v>104</v>
      </c>
      <c r="G8" s="75">
        <f t="shared" si="0"/>
        <v>10.4</v>
      </c>
      <c r="H8" s="153">
        <f t="shared" si="1"/>
        <v>6.76</v>
      </c>
      <c r="I8" s="23">
        <v>7</v>
      </c>
      <c r="J8" s="151">
        <v>-1.4</v>
      </c>
      <c r="K8" s="152">
        <v>166</v>
      </c>
      <c r="L8" s="8">
        <f t="shared" si="2"/>
        <v>16.6</v>
      </c>
      <c r="M8" s="153">
        <f t="shared" si="3"/>
        <v>15.200000000000001</v>
      </c>
      <c r="N8" s="23">
        <v>12</v>
      </c>
      <c r="O8" s="154">
        <f t="shared" si="4"/>
        <v>-5.04</v>
      </c>
      <c r="P8" s="76">
        <f t="shared" si="5"/>
        <v>27</v>
      </c>
      <c r="Q8" s="155">
        <f t="shared" si="6"/>
        <v>21.96</v>
      </c>
      <c r="R8" s="77">
        <f t="shared" si="7"/>
        <v>19</v>
      </c>
      <c r="S8" s="106">
        <v>1</v>
      </c>
      <c r="T8" s="78"/>
      <c r="U8" s="79">
        <f t="shared" si="8"/>
        <v>20</v>
      </c>
    </row>
    <row r="9" spans="1:21" ht="15.75" customHeight="1">
      <c r="A9" s="9">
        <v>4</v>
      </c>
      <c r="B9" s="80">
        <f>HRÁČI!B22</f>
        <v>120</v>
      </c>
      <c r="C9" s="81" t="str">
        <f>HRÁČI!C22</f>
        <v>Urban</v>
      </c>
      <c r="D9" s="82" t="str">
        <f>HRÁČI!D22</f>
        <v>Daniel</v>
      </c>
      <c r="E9" s="151">
        <v>-3.6</v>
      </c>
      <c r="F9" s="152">
        <v>10</v>
      </c>
      <c r="G9" s="75">
        <f t="shared" si="0"/>
        <v>1</v>
      </c>
      <c r="H9" s="153">
        <f t="shared" si="1"/>
        <v>-2.6</v>
      </c>
      <c r="I9" s="23">
        <v>3</v>
      </c>
      <c r="J9" s="151">
        <v>11.64</v>
      </c>
      <c r="K9" s="152">
        <v>277</v>
      </c>
      <c r="L9" s="8">
        <f t="shared" si="2"/>
        <v>27.700000000000003</v>
      </c>
      <c r="M9" s="153">
        <f t="shared" si="3"/>
        <v>39.34</v>
      </c>
      <c r="N9" s="23">
        <v>13</v>
      </c>
      <c r="O9" s="154">
        <f t="shared" si="4"/>
        <v>8.040000000000001</v>
      </c>
      <c r="P9" s="76">
        <f t="shared" si="5"/>
        <v>28.700000000000003</v>
      </c>
      <c r="Q9" s="155">
        <f t="shared" si="6"/>
        <v>36.74</v>
      </c>
      <c r="R9" s="77">
        <f t="shared" si="7"/>
        <v>16</v>
      </c>
      <c r="S9" s="106"/>
      <c r="T9" s="78">
        <v>3</v>
      </c>
      <c r="U9" s="79">
        <f t="shared" si="8"/>
        <v>19</v>
      </c>
    </row>
    <row r="10" spans="1:21" ht="15.75" customHeight="1">
      <c r="A10" s="10">
        <v>5</v>
      </c>
      <c r="B10" s="80">
        <f>HRÁČI!B26</f>
        <v>124</v>
      </c>
      <c r="C10" s="81" t="str">
        <f>HRÁČI!C26</f>
        <v>Biely</v>
      </c>
      <c r="D10" s="82" t="str">
        <f>HRÁČI!D26</f>
        <v>Peter</v>
      </c>
      <c r="E10" s="151">
        <v>16.88</v>
      </c>
      <c r="F10" s="152">
        <v>126</v>
      </c>
      <c r="G10" s="75">
        <f t="shared" si="0"/>
        <v>12.600000000000001</v>
      </c>
      <c r="H10" s="153">
        <f t="shared" si="1"/>
        <v>29.48</v>
      </c>
      <c r="I10" s="23">
        <v>13</v>
      </c>
      <c r="J10" s="151">
        <v>-5.64</v>
      </c>
      <c r="K10" s="152">
        <v>31</v>
      </c>
      <c r="L10" s="8">
        <f t="shared" si="2"/>
        <v>3.1</v>
      </c>
      <c r="M10" s="153">
        <f t="shared" si="3"/>
        <v>-2.5399999999999996</v>
      </c>
      <c r="N10" s="23">
        <v>3</v>
      </c>
      <c r="O10" s="154">
        <f t="shared" si="4"/>
        <v>11.239999999999998</v>
      </c>
      <c r="P10" s="76">
        <f t="shared" si="5"/>
        <v>15.700000000000001</v>
      </c>
      <c r="Q10" s="155">
        <f t="shared" si="6"/>
        <v>26.94</v>
      </c>
      <c r="R10" s="77">
        <f t="shared" si="7"/>
        <v>16</v>
      </c>
      <c r="S10" s="106"/>
      <c r="T10" s="78">
        <v>1</v>
      </c>
      <c r="U10" s="79">
        <f t="shared" si="8"/>
        <v>17</v>
      </c>
    </row>
    <row r="11" spans="1:21" ht="15.75" customHeight="1">
      <c r="A11" s="9">
        <v>6</v>
      </c>
      <c r="B11" s="80">
        <f>HRÁČI!B24</f>
        <v>122</v>
      </c>
      <c r="C11" s="81" t="str">
        <f>HRÁČI!C24</f>
        <v>Šereš</v>
      </c>
      <c r="D11" s="82" t="str">
        <f>HRÁČI!D24</f>
        <v>Karol</v>
      </c>
      <c r="E11" s="151">
        <v>-4.06</v>
      </c>
      <c r="F11" s="152">
        <v>62</v>
      </c>
      <c r="G11" s="75">
        <f t="shared" si="0"/>
        <v>6.2</v>
      </c>
      <c r="H11" s="153">
        <f t="shared" si="1"/>
        <v>2.1400000000000006</v>
      </c>
      <c r="I11" s="23">
        <v>6</v>
      </c>
      <c r="J11" s="151">
        <v>5.12</v>
      </c>
      <c r="K11" s="152">
        <v>79</v>
      </c>
      <c r="L11" s="8">
        <f t="shared" si="2"/>
        <v>7.9</v>
      </c>
      <c r="M11" s="153">
        <f t="shared" si="3"/>
        <v>13.02</v>
      </c>
      <c r="N11" s="23">
        <v>9</v>
      </c>
      <c r="O11" s="154">
        <f t="shared" si="4"/>
        <v>1.0600000000000005</v>
      </c>
      <c r="P11" s="76">
        <f t="shared" si="5"/>
        <v>14.100000000000001</v>
      </c>
      <c r="Q11" s="155">
        <f t="shared" si="6"/>
        <v>15.16</v>
      </c>
      <c r="R11" s="77">
        <f t="shared" si="7"/>
        <v>15</v>
      </c>
      <c r="S11" s="106"/>
      <c r="T11" s="78"/>
      <c r="U11" s="79">
        <f t="shared" si="8"/>
        <v>15</v>
      </c>
    </row>
    <row r="12" spans="1:21" ht="15.75" customHeight="1">
      <c r="A12" s="10">
        <v>7</v>
      </c>
      <c r="B12" s="80">
        <f>HRÁČI!B6</f>
        <v>104</v>
      </c>
      <c r="C12" s="81" t="str">
        <f>HRÁČI!C6</f>
        <v>Vavrík  </v>
      </c>
      <c r="D12" s="82" t="str">
        <f>HRÁČI!D6</f>
        <v>Roman</v>
      </c>
      <c r="E12" s="151">
        <v>5.58</v>
      </c>
      <c r="F12" s="152">
        <v>64</v>
      </c>
      <c r="G12" s="75">
        <f t="shared" si="0"/>
        <v>6.4</v>
      </c>
      <c r="H12" s="153">
        <f t="shared" si="1"/>
        <v>11.98</v>
      </c>
      <c r="I12" s="23">
        <v>10</v>
      </c>
      <c r="J12" s="151">
        <v>1.34</v>
      </c>
      <c r="K12" s="152">
        <v>4</v>
      </c>
      <c r="L12" s="8">
        <f t="shared" si="2"/>
        <v>0.4</v>
      </c>
      <c r="M12" s="153">
        <f t="shared" si="3"/>
        <v>1.7400000000000002</v>
      </c>
      <c r="N12" s="23">
        <v>4</v>
      </c>
      <c r="O12" s="154">
        <f t="shared" si="4"/>
        <v>6.92</v>
      </c>
      <c r="P12" s="76">
        <f t="shared" si="5"/>
        <v>6.800000000000001</v>
      </c>
      <c r="Q12" s="155">
        <f t="shared" si="6"/>
        <v>13.72</v>
      </c>
      <c r="R12" s="77">
        <f t="shared" si="7"/>
        <v>14</v>
      </c>
      <c r="S12" s="106"/>
      <c r="T12" s="78"/>
      <c r="U12" s="79">
        <f t="shared" si="8"/>
        <v>14</v>
      </c>
    </row>
    <row r="13" spans="1:21" ht="15.75" customHeight="1">
      <c r="A13" s="9">
        <v>8</v>
      </c>
      <c r="B13" s="80">
        <f>HRÁČI!B4</f>
        <v>102</v>
      </c>
      <c r="C13" s="81" t="str">
        <f>HRÁČI!C4</f>
        <v>Leskovský  </v>
      </c>
      <c r="D13" s="82" t="str">
        <f>HRÁČI!D4</f>
        <v>Roman</v>
      </c>
      <c r="E13" s="151">
        <v>3.46</v>
      </c>
      <c r="F13" s="152">
        <v>44</v>
      </c>
      <c r="G13" s="75">
        <f t="shared" si="0"/>
        <v>4.4</v>
      </c>
      <c r="H13" s="153">
        <f t="shared" si="1"/>
        <v>7.86</v>
      </c>
      <c r="I13" s="23">
        <v>8</v>
      </c>
      <c r="J13" s="151">
        <v>-2.36</v>
      </c>
      <c r="K13" s="152">
        <v>42</v>
      </c>
      <c r="L13" s="8">
        <f t="shared" si="2"/>
        <v>4.2</v>
      </c>
      <c r="M13" s="153">
        <f t="shared" si="3"/>
        <v>1.8400000000000003</v>
      </c>
      <c r="N13" s="23">
        <v>5</v>
      </c>
      <c r="O13" s="154">
        <f t="shared" si="4"/>
        <v>1.1</v>
      </c>
      <c r="P13" s="76">
        <f t="shared" si="5"/>
        <v>8.600000000000001</v>
      </c>
      <c r="Q13" s="155">
        <f t="shared" si="6"/>
        <v>9.700000000000001</v>
      </c>
      <c r="R13" s="77">
        <f t="shared" si="7"/>
        <v>13</v>
      </c>
      <c r="S13" s="106"/>
      <c r="T13" s="78"/>
      <c r="U13" s="79">
        <f t="shared" si="8"/>
        <v>13</v>
      </c>
    </row>
    <row r="14" spans="1:21" ht="15.75" customHeight="1">
      <c r="A14" s="10">
        <v>9</v>
      </c>
      <c r="B14" s="80">
        <f>HRÁČI!B18</f>
        <v>116</v>
      </c>
      <c r="C14" s="81" t="str">
        <f>HRÁČI!C18</f>
        <v>Učník</v>
      </c>
      <c r="D14" s="82" t="str">
        <f>HRÁČI!D18</f>
        <v>Stanislav</v>
      </c>
      <c r="E14" s="151">
        <v>4.44</v>
      </c>
      <c r="F14" s="152">
        <v>76</v>
      </c>
      <c r="G14" s="75">
        <f t="shared" si="0"/>
        <v>7.6000000000000005</v>
      </c>
      <c r="H14" s="153">
        <f t="shared" si="1"/>
        <v>12.040000000000001</v>
      </c>
      <c r="I14" s="23">
        <v>11</v>
      </c>
      <c r="J14" s="151">
        <v>-7</v>
      </c>
      <c r="K14" s="152">
        <v>36</v>
      </c>
      <c r="L14" s="8">
        <f t="shared" si="2"/>
        <v>3.6</v>
      </c>
      <c r="M14" s="153">
        <f t="shared" si="3"/>
        <v>-3.4</v>
      </c>
      <c r="N14" s="23">
        <v>2</v>
      </c>
      <c r="O14" s="154">
        <f t="shared" si="4"/>
        <v>-2.5599999999999996</v>
      </c>
      <c r="P14" s="76">
        <f t="shared" si="5"/>
        <v>11.200000000000001</v>
      </c>
      <c r="Q14" s="155">
        <f t="shared" si="6"/>
        <v>8.64</v>
      </c>
      <c r="R14" s="77">
        <f t="shared" si="7"/>
        <v>13</v>
      </c>
      <c r="S14" s="106"/>
      <c r="T14" s="78"/>
      <c r="U14" s="79">
        <f t="shared" si="8"/>
        <v>13</v>
      </c>
    </row>
    <row r="15" spans="1:21" ht="15.75" customHeight="1">
      <c r="A15" s="9">
        <v>10</v>
      </c>
      <c r="B15" s="80">
        <f>HRÁČI!B32</f>
        <v>130</v>
      </c>
      <c r="C15" s="81" t="str">
        <f>HRÁČI!C32</f>
        <v>Serbin</v>
      </c>
      <c r="D15" s="82" t="str">
        <f>HRÁČI!D32</f>
        <v>Rastislav</v>
      </c>
      <c r="E15" s="151">
        <v>-6.7</v>
      </c>
      <c r="F15" s="152">
        <v>64</v>
      </c>
      <c r="G15" s="75">
        <f t="shared" si="0"/>
        <v>6.4</v>
      </c>
      <c r="H15" s="153">
        <f t="shared" si="1"/>
        <v>-0.2999999999999998</v>
      </c>
      <c r="I15" s="23">
        <v>4</v>
      </c>
      <c r="J15" s="151">
        <v>-1.5</v>
      </c>
      <c r="K15" s="152">
        <v>93</v>
      </c>
      <c r="L15" s="8">
        <f t="shared" si="2"/>
        <v>9.3</v>
      </c>
      <c r="M15" s="153">
        <f t="shared" si="3"/>
        <v>7.800000000000001</v>
      </c>
      <c r="N15" s="23">
        <v>7</v>
      </c>
      <c r="O15" s="154">
        <f t="shared" si="4"/>
        <v>-8.2</v>
      </c>
      <c r="P15" s="76">
        <f t="shared" si="5"/>
        <v>15.700000000000001</v>
      </c>
      <c r="Q15" s="155">
        <f t="shared" si="6"/>
        <v>7.500000000000001</v>
      </c>
      <c r="R15" s="77">
        <f t="shared" si="7"/>
        <v>11</v>
      </c>
      <c r="S15" s="106"/>
      <c r="T15" s="78"/>
      <c r="U15" s="79">
        <f t="shared" si="8"/>
        <v>11</v>
      </c>
    </row>
    <row r="16" spans="1:21" ht="15.75" customHeight="1">
      <c r="A16" s="10">
        <v>11</v>
      </c>
      <c r="B16" s="80">
        <f>HRÁČI!B10</f>
        <v>108</v>
      </c>
      <c r="C16" s="81" t="str">
        <f>HRÁČI!C10</f>
        <v>Vavríková</v>
      </c>
      <c r="D16" s="82" t="str">
        <f>HRÁČI!D10</f>
        <v>Lucia</v>
      </c>
      <c r="E16" s="151">
        <v>0.18</v>
      </c>
      <c r="F16" s="152"/>
      <c r="G16" s="75">
        <f t="shared" si="0"/>
        <v>0</v>
      </c>
      <c r="H16" s="153">
        <f t="shared" si="1"/>
        <v>0.18</v>
      </c>
      <c r="I16" s="23">
        <v>5</v>
      </c>
      <c r="J16" s="151">
        <v>-3.62</v>
      </c>
      <c r="K16" s="152">
        <v>64</v>
      </c>
      <c r="L16" s="8">
        <f t="shared" si="2"/>
        <v>6.4</v>
      </c>
      <c r="M16" s="153">
        <f t="shared" si="3"/>
        <v>2.7800000000000002</v>
      </c>
      <c r="N16" s="23">
        <v>6</v>
      </c>
      <c r="O16" s="154">
        <f t="shared" si="4"/>
        <v>-3.44</v>
      </c>
      <c r="P16" s="76">
        <f t="shared" si="5"/>
        <v>6.4</v>
      </c>
      <c r="Q16" s="155">
        <f t="shared" si="6"/>
        <v>2.9600000000000004</v>
      </c>
      <c r="R16" s="77">
        <f t="shared" si="7"/>
        <v>11</v>
      </c>
      <c r="S16" s="106"/>
      <c r="T16" s="78"/>
      <c r="U16" s="79">
        <f t="shared" si="8"/>
        <v>11</v>
      </c>
    </row>
    <row r="17" spans="1:21" ht="15.75" customHeight="1">
      <c r="A17" s="9">
        <v>12</v>
      </c>
      <c r="B17" s="80">
        <f>HRÁČI!B5</f>
        <v>103</v>
      </c>
      <c r="C17" s="81" t="str">
        <f>HRÁČI!C5</f>
        <v>Kazimír </v>
      </c>
      <c r="D17" s="82" t="str">
        <f>HRÁČI!D5</f>
        <v>Jozef</v>
      </c>
      <c r="E17" s="151">
        <v>-16.64</v>
      </c>
      <c r="F17" s="152">
        <v>33</v>
      </c>
      <c r="G17" s="75">
        <f t="shared" si="0"/>
        <v>3.3000000000000003</v>
      </c>
      <c r="H17" s="153">
        <f t="shared" si="1"/>
        <v>-13.34</v>
      </c>
      <c r="I17" s="23">
        <v>1</v>
      </c>
      <c r="J17" s="151">
        <v>0.16</v>
      </c>
      <c r="K17" s="152">
        <v>82</v>
      </c>
      <c r="L17" s="8">
        <f t="shared" si="2"/>
        <v>8.200000000000001</v>
      </c>
      <c r="M17" s="153">
        <f t="shared" si="3"/>
        <v>8.360000000000001</v>
      </c>
      <c r="N17" s="23">
        <v>8</v>
      </c>
      <c r="O17" s="154">
        <f t="shared" si="4"/>
        <v>-16.48</v>
      </c>
      <c r="P17" s="76">
        <f t="shared" si="5"/>
        <v>11.500000000000002</v>
      </c>
      <c r="Q17" s="155">
        <f t="shared" si="6"/>
        <v>-4.979999999999999</v>
      </c>
      <c r="R17" s="77">
        <f t="shared" si="7"/>
        <v>9</v>
      </c>
      <c r="S17" s="106"/>
      <c r="T17" s="78"/>
      <c r="U17" s="79">
        <f t="shared" si="8"/>
        <v>9</v>
      </c>
    </row>
    <row r="18" spans="1:21" ht="15.75" customHeight="1">
      <c r="A18" s="10">
        <v>13</v>
      </c>
      <c r="B18" s="80">
        <f>HRÁČI!B17</f>
        <v>115</v>
      </c>
      <c r="C18" s="81" t="str">
        <f>HRÁČI!C17</f>
        <v>Rigo</v>
      </c>
      <c r="D18" s="82" t="str">
        <f>HRÁČI!D17</f>
        <v>Ľudovít</v>
      </c>
      <c r="E18" s="151">
        <v>-12.82</v>
      </c>
      <c r="F18" s="152">
        <v>17</v>
      </c>
      <c r="G18" s="75">
        <f t="shared" si="0"/>
        <v>1.7000000000000002</v>
      </c>
      <c r="H18" s="153">
        <f t="shared" si="1"/>
        <v>-11.120000000000001</v>
      </c>
      <c r="I18" s="23">
        <v>2</v>
      </c>
      <c r="J18" s="151">
        <v>-11.8</v>
      </c>
      <c r="K18" s="152">
        <v>27</v>
      </c>
      <c r="L18" s="8">
        <f t="shared" si="2"/>
        <v>2.7</v>
      </c>
      <c r="M18" s="153">
        <f t="shared" si="3"/>
        <v>-9.100000000000001</v>
      </c>
      <c r="N18" s="23">
        <v>1</v>
      </c>
      <c r="O18" s="154">
        <f t="shared" si="4"/>
        <v>-24.62</v>
      </c>
      <c r="P18" s="76">
        <f t="shared" si="5"/>
        <v>4.4</v>
      </c>
      <c r="Q18" s="155">
        <f t="shared" si="6"/>
        <v>-20.220000000000002</v>
      </c>
      <c r="R18" s="77">
        <f t="shared" si="7"/>
        <v>3</v>
      </c>
      <c r="S18" s="106"/>
      <c r="T18" s="78"/>
      <c r="U18" s="79">
        <f t="shared" si="8"/>
        <v>3</v>
      </c>
    </row>
    <row r="19" spans="1:21" ht="15.75" customHeight="1">
      <c r="A19" s="1"/>
      <c r="E19" s="139"/>
      <c r="F19" s="7"/>
      <c r="G19" s="7"/>
      <c r="H19" s="7"/>
      <c r="I19" s="7"/>
      <c r="J19" s="139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1" ht="15.75" customHeight="1">
      <c r="A20" s="1"/>
      <c r="B20" s="2"/>
      <c r="C20" s="1"/>
      <c r="D20" s="1"/>
      <c r="E20" s="1"/>
      <c r="F20" s="1"/>
      <c r="G20" s="1"/>
      <c r="H20" s="1"/>
      <c r="I20" s="2"/>
      <c r="J20" s="1"/>
      <c r="K20" s="1"/>
      <c r="L20" s="1"/>
      <c r="M20" s="1"/>
      <c r="N20" s="2"/>
      <c r="O20" s="1"/>
      <c r="P20" s="1"/>
      <c r="Q20" s="1"/>
      <c r="R20" s="1"/>
      <c r="S20" s="1"/>
      <c r="T20" s="1"/>
      <c r="U20" s="1"/>
    </row>
    <row r="21" spans="1:21" ht="15.75" customHeight="1">
      <c r="A21" s="142" t="s">
        <v>53</v>
      </c>
      <c r="B21" s="217" t="s">
        <v>78</v>
      </c>
      <c r="C21" s="218"/>
      <c r="D21" s="218"/>
      <c r="E21" s="218"/>
      <c r="F21" s="218"/>
      <c r="H21" s="219" t="s">
        <v>182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1"/>
    </row>
    <row r="22" spans="1:20" ht="15.75" customHeight="1">
      <c r="A22" s="143" t="s">
        <v>183</v>
      </c>
      <c r="B22" s="144"/>
      <c r="C22" s="144"/>
      <c r="D22" s="144"/>
      <c r="E22" s="144"/>
      <c r="F22" s="144"/>
      <c r="H22" s="145" t="s">
        <v>33</v>
      </c>
      <c r="I22" s="204" t="s">
        <v>60</v>
      </c>
      <c r="J22" s="204"/>
      <c r="K22" s="205" t="s">
        <v>54</v>
      </c>
      <c r="L22" s="206"/>
      <c r="M22" s="206"/>
      <c r="N22" s="206"/>
      <c r="O22" s="206"/>
      <c r="P22" s="206"/>
      <c r="Q22" s="206"/>
      <c r="R22" s="206"/>
      <c r="S22" s="206"/>
      <c r="T22" s="206"/>
    </row>
    <row r="23" spans="1:21" ht="15.75" customHeight="1">
      <c r="A23" s="146" t="s">
        <v>184</v>
      </c>
      <c r="B23" s="147"/>
      <c r="C23" s="147"/>
      <c r="D23" s="147"/>
      <c r="E23" s="147"/>
      <c r="F23" s="147"/>
      <c r="H23" s="148"/>
      <c r="I23" s="207"/>
      <c r="J23" s="207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50"/>
    </row>
    <row r="24" spans="1:21" ht="15.75" customHeight="1">
      <c r="A24" s="143" t="s">
        <v>185</v>
      </c>
      <c r="B24" s="144"/>
      <c r="C24" s="144"/>
      <c r="D24" s="144"/>
      <c r="E24" s="144"/>
      <c r="F24" s="144"/>
      <c r="H24" s="149"/>
      <c r="I24" s="208"/>
      <c r="J24" s="20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50"/>
    </row>
    <row r="25" spans="1:21" ht="15.75" customHeight="1">
      <c r="A25" s="146" t="s">
        <v>186</v>
      </c>
      <c r="B25" s="147"/>
      <c r="C25" s="147"/>
      <c r="D25" s="147"/>
      <c r="E25" s="147"/>
      <c r="F25" s="147"/>
      <c r="H25" s="148"/>
      <c r="I25" s="207"/>
      <c r="J25" s="207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50"/>
    </row>
    <row r="26" spans="1:21" ht="15.75" customHeight="1">
      <c r="A26" s="143" t="s">
        <v>187</v>
      </c>
      <c r="B26" s="144"/>
      <c r="C26" s="144"/>
      <c r="D26" s="144"/>
      <c r="E26" s="144"/>
      <c r="F26" s="144"/>
      <c r="H26" s="149"/>
      <c r="I26" s="208"/>
      <c r="J26" s="20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50"/>
    </row>
    <row r="27" spans="1:21" ht="15.75" customHeight="1">
      <c r="A27" s="146" t="s">
        <v>188</v>
      </c>
      <c r="B27" s="147"/>
      <c r="C27" s="147"/>
      <c r="D27" s="147"/>
      <c r="E27" s="147"/>
      <c r="F27" s="147"/>
      <c r="H27" s="148"/>
      <c r="I27" s="207"/>
      <c r="J27" s="207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50"/>
    </row>
    <row r="28" spans="8:21" ht="15.75" customHeight="1">
      <c r="H28" s="149"/>
      <c r="I28" s="208"/>
      <c r="J28" s="20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50"/>
    </row>
    <row r="29" spans="1:21" ht="15.75" customHeight="1">
      <c r="A29" s="142" t="s">
        <v>53</v>
      </c>
      <c r="B29" s="221" t="s">
        <v>79</v>
      </c>
      <c r="C29" s="222"/>
      <c r="D29" s="222"/>
      <c r="E29" s="222"/>
      <c r="F29" s="223"/>
      <c r="H29" s="148"/>
      <c r="I29" s="207"/>
      <c r="J29" s="207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50"/>
    </row>
    <row r="30" spans="1:21" ht="15.75" customHeight="1">
      <c r="A30" s="143" t="s">
        <v>183</v>
      </c>
      <c r="B30" s="144"/>
      <c r="C30" s="144"/>
      <c r="D30" s="144"/>
      <c r="E30" s="144"/>
      <c r="F30" s="144"/>
      <c r="H30" s="149"/>
      <c r="I30" s="208"/>
      <c r="J30" s="20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50"/>
    </row>
    <row r="31" spans="1:21" ht="15.75" customHeight="1">
      <c r="A31" s="146" t="s">
        <v>184</v>
      </c>
      <c r="B31" s="147"/>
      <c r="C31" s="147"/>
      <c r="D31" s="147"/>
      <c r="E31" s="147"/>
      <c r="F31" s="147"/>
      <c r="H31" s="148"/>
      <c r="I31" s="207"/>
      <c r="J31" s="207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50"/>
    </row>
    <row r="32" spans="1:21" ht="15.75" customHeight="1">
      <c r="A32" s="143" t="s">
        <v>185</v>
      </c>
      <c r="B32" s="144"/>
      <c r="C32" s="144"/>
      <c r="D32" s="144"/>
      <c r="E32" s="144"/>
      <c r="F32" s="144"/>
      <c r="H32" s="149"/>
      <c r="I32" s="208"/>
      <c r="J32" s="20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50"/>
    </row>
    <row r="33" spans="1:21" ht="15.75" customHeight="1">
      <c r="A33" s="146" t="s">
        <v>186</v>
      </c>
      <c r="B33" s="147"/>
      <c r="C33" s="147"/>
      <c r="D33" s="147"/>
      <c r="E33" s="147"/>
      <c r="F33" s="147"/>
      <c r="H33" s="148"/>
      <c r="I33" s="207"/>
      <c r="J33" s="207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50"/>
    </row>
    <row r="34" spans="1:21" ht="15.75" customHeight="1">
      <c r="A34" s="143" t="s">
        <v>187</v>
      </c>
      <c r="B34" s="144"/>
      <c r="C34" s="144"/>
      <c r="D34" s="144"/>
      <c r="E34" s="144"/>
      <c r="F34" s="144"/>
      <c r="G34" s="1"/>
      <c r="H34" s="149"/>
      <c r="I34" s="208"/>
      <c r="J34" s="20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50"/>
    </row>
    <row r="35" spans="1:21" ht="15.75" customHeight="1">
      <c r="A35" s="146" t="s">
        <v>188</v>
      </c>
      <c r="B35" s="147"/>
      <c r="C35" s="147"/>
      <c r="D35" s="147"/>
      <c r="E35" s="147"/>
      <c r="F35" s="147"/>
      <c r="H35" s="148"/>
      <c r="I35" s="207"/>
      <c r="J35" s="20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50"/>
    </row>
    <row r="36" spans="1:21" ht="12.75">
      <c r="A36" s="1"/>
      <c r="B36" s="2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ht="12.75">
      <c r="V37" s="1"/>
    </row>
    <row r="38" ht="12.75">
      <c r="V38" s="1"/>
    </row>
  </sheetData>
  <sheetProtection/>
  <mergeCells count="22">
    <mergeCell ref="E2:U2"/>
    <mergeCell ref="F4:I4"/>
    <mergeCell ref="K4:N4"/>
    <mergeCell ref="O4:R4"/>
    <mergeCell ref="B21:F21"/>
    <mergeCell ref="H21:T21"/>
    <mergeCell ref="B29:F29"/>
    <mergeCell ref="I29:J29"/>
    <mergeCell ref="I30:J30"/>
    <mergeCell ref="I31:J31"/>
    <mergeCell ref="I22:J22"/>
    <mergeCell ref="K22:T22"/>
    <mergeCell ref="I23:J23"/>
    <mergeCell ref="I24:J24"/>
    <mergeCell ref="I25:J25"/>
    <mergeCell ref="I26:J26"/>
    <mergeCell ref="I32:J32"/>
    <mergeCell ref="I33:J33"/>
    <mergeCell ref="I34:J34"/>
    <mergeCell ref="I35:J35"/>
    <mergeCell ref="I27:J27"/>
    <mergeCell ref="I28:J28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13"/>
  <dimension ref="A1:AI5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6.57421875" style="26" customWidth="1"/>
    <col min="2" max="2" width="13.28125" style="27" customWidth="1"/>
    <col min="3" max="3" width="9.57421875" style="27" customWidth="1"/>
    <col min="4" max="4" width="6.28125" style="124" hidden="1" customWidth="1"/>
    <col min="5" max="5" width="4.421875" style="43" customWidth="1"/>
    <col min="6" max="6" width="6.28125" style="43" hidden="1" customWidth="1"/>
    <col min="7" max="7" width="4.421875" style="43" customWidth="1"/>
    <col min="8" max="8" width="6.28125" style="43" hidden="1" customWidth="1"/>
    <col min="9" max="9" width="4.421875" style="43" customWidth="1"/>
    <col min="10" max="10" width="6.28125" style="43" hidden="1" customWidth="1"/>
    <col min="11" max="11" width="4.421875" style="43" customWidth="1"/>
    <col min="12" max="12" width="6.28125" style="43" hidden="1" customWidth="1"/>
    <col min="13" max="13" width="4.421875" style="43" customWidth="1"/>
    <col min="14" max="14" width="6.28125" style="43" hidden="1" customWidth="1"/>
    <col min="15" max="15" width="4.421875" style="43" customWidth="1"/>
    <col min="16" max="16" width="6.28125" style="43" hidden="1" customWidth="1"/>
    <col min="17" max="17" width="4.421875" style="43" customWidth="1"/>
    <col min="18" max="18" width="6.28125" style="43" hidden="1" customWidth="1"/>
    <col min="19" max="19" width="4.421875" style="43" customWidth="1"/>
    <col min="20" max="20" width="6.28125" style="43" hidden="1" customWidth="1"/>
    <col min="21" max="21" width="4.421875" style="43" customWidth="1"/>
    <col min="22" max="22" width="6.28125" style="43" hidden="1" customWidth="1"/>
    <col min="23" max="23" width="4.421875" style="43" customWidth="1"/>
    <col min="24" max="24" width="6.28125" style="43" hidden="1" customWidth="1"/>
    <col min="25" max="25" width="4.421875" style="43" customWidth="1"/>
    <col min="26" max="26" width="6.28125" style="43" hidden="1" customWidth="1"/>
    <col min="27" max="27" width="4.421875" style="43" customWidth="1"/>
    <col min="28" max="28" width="8.8515625" style="24" customWidth="1"/>
    <col min="29" max="29" width="8.421875" style="44" customWidth="1"/>
    <col min="30" max="30" width="9.140625" style="30" customWidth="1"/>
    <col min="31" max="31" width="9.140625" style="24" customWidth="1"/>
    <col min="32" max="34" width="9.140625" style="30" customWidth="1"/>
    <col min="35" max="16384" width="9.140625" style="24" customWidth="1"/>
  </cols>
  <sheetData>
    <row r="1" spans="1:31" ht="25.5" customHeight="1">
      <c r="A1" s="51" t="s">
        <v>33</v>
      </c>
      <c r="B1" s="230" t="s">
        <v>47</v>
      </c>
      <c r="C1" s="230"/>
      <c r="D1" s="230"/>
      <c r="E1" s="231"/>
      <c r="F1" s="231"/>
      <c r="G1" s="231" t="s">
        <v>48</v>
      </c>
      <c r="H1" s="108"/>
      <c r="I1" s="114" t="s">
        <v>61</v>
      </c>
      <c r="J1" s="114"/>
      <c r="K1" s="115"/>
      <c r="L1" s="115"/>
      <c r="M1" s="116"/>
      <c r="N1" s="116"/>
      <c r="O1" s="117"/>
      <c r="P1" s="117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E1" s="29"/>
    </row>
    <row r="2" spans="1:31" ht="19.5" customHeight="1">
      <c r="A2" s="89"/>
      <c r="B2" s="90"/>
      <c r="C2" s="91"/>
      <c r="D2" s="31" t="s">
        <v>43</v>
      </c>
      <c r="E2" s="31" t="s">
        <v>43</v>
      </c>
      <c r="F2" s="25" t="s">
        <v>34</v>
      </c>
      <c r="G2" s="25" t="s">
        <v>34</v>
      </c>
      <c r="H2" s="25" t="s">
        <v>35</v>
      </c>
      <c r="I2" s="25" t="s">
        <v>35</v>
      </c>
      <c r="J2" s="25" t="s">
        <v>36</v>
      </c>
      <c r="K2" s="25" t="s">
        <v>36</v>
      </c>
      <c r="L2" s="25" t="s">
        <v>37</v>
      </c>
      <c r="M2" s="25" t="s">
        <v>37</v>
      </c>
      <c r="N2" s="25" t="s">
        <v>38</v>
      </c>
      <c r="O2" s="25" t="s">
        <v>38</v>
      </c>
      <c r="P2" s="25" t="s">
        <v>39</v>
      </c>
      <c r="Q2" s="25" t="s">
        <v>39</v>
      </c>
      <c r="R2" s="25" t="s">
        <v>40</v>
      </c>
      <c r="S2" s="25" t="s">
        <v>40</v>
      </c>
      <c r="T2" s="25" t="s">
        <v>41</v>
      </c>
      <c r="U2" s="25" t="s">
        <v>41</v>
      </c>
      <c r="V2" s="25" t="s">
        <v>42</v>
      </c>
      <c r="W2" s="41" t="s">
        <v>42</v>
      </c>
      <c r="X2" s="25" t="s">
        <v>76</v>
      </c>
      <c r="Y2" s="25" t="s">
        <v>76</v>
      </c>
      <c r="Z2" s="25" t="s">
        <v>77</v>
      </c>
      <c r="AA2" s="41" t="s">
        <v>77</v>
      </c>
      <c r="AB2" s="119"/>
      <c r="AC2" s="42"/>
      <c r="AE2" s="30"/>
    </row>
    <row r="3" spans="1:31" ht="21" customHeight="1">
      <c r="A3" s="92" t="s">
        <v>3</v>
      </c>
      <c r="B3" s="232" t="s">
        <v>4</v>
      </c>
      <c r="C3" s="233"/>
      <c r="D3" s="171" t="s">
        <v>49</v>
      </c>
      <c r="E3" s="171" t="s">
        <v>33</v>
      </c>
      <c r="F3" s="186" t="s">
        <v>49</v>
      </c>
      <c r="G3" s="186" t="s">
        <v>33</v>
      </c>
      <c r="H3" s="171" t="s">
        <v>49</v>
      </c>
      <c r="I3" s="171" t="s">
        <v>33</v>
      </c>
      <c r="J3" s="186" t="s">
        <v>49</v>
      </c>
      <c r="K3" s="186" t="s">
        <v>33</v>
      </c>
      <c r="L3" s="171" t="s">
        <v>49</v>
      </c>
      <c r="M3" s="171" t="s">
        <v>33</v>
      </c>
      <c r="N3" s="186" t="s">
        <v>49</v>
      </c>
      <c r="O3" s="186" t="s">
        <v>33</v>
      </c>
      <c r="P3" s="171" t="s">
        <v>49</v>
      </c>
      <c r="Q3" s="171" t="s">
        <v>33</v>
      </c>
      <c r="R3" s="186" t="s">
        <v>49</v>
      </c>
      <c r="S3" s="186" t="s">
        <v>33</v>
      </c>
      <c r="T3" s="171" t="s">
        <v>49</v>
      </c>
      <c r="U3" s="171" t="s">
        <v>33</v>
      </c>
      <c r="V3" s="186" t="s">
        <v>49</v>
      </c>
      <c r="W3" s="172" t="s">
        <v>33</v>
      </c>
      <c r="X3" s="187" t="s">
        <v>49</v>
      </c>
      <c r="Y3" s="187" t="s">
        <v>33</v>
      </c>
      <c r="Z3" s="186" t="s">
        <v>49</v>
      </c>
      <c r="AA3" s="188" t="s">
        <v>33</v>
      </c>
      <c r="AB3" s="120" t="s">
        <v>49</v>
      </c>
      <c r="AC3" s="121" t="s">
        <v>33</v>
      </c>
      <c r="AD3" s="32"/>
      <c r="AE3" s="30"/>
    </row>
    <row r="4" spans="1:35" ht="15" customHeight="1">
      <c r="A4" s="93">
        <f>HRÁČI!B26</f>
        <v>124</v>
      </c>
      <c r="B4" s="94" t="str">
        <f>HRÁČI!C26</f>
        <v>Biely</v>
      </c>
      <c r="C4" s="95" t="str">
        <f>HRÁČI!D26</f>
        <v>Peter</v>
      </c>
      <c r="D4" s="189">
        <f>I!O29</f>
        <v>19.22</v>
      </c>
      <c r="E4" s="122">
        <f>I!P29/0.1</f>
        <v>139</v>
      </c>
      <c r="F4" s="39">
        <f>'II'!O29</f>
        <v>3.6799999999999997</v>
      </c>
      <c r="G4" s="39">
        <f>'II'!P29/0.1</f>
        <v>241</v>
      </c>
      <c r="H4" s="38">
        <f>III!O29</f>
        <v>-3.9199999999999995</v>
      </c>
      <c r="I4" s="38">
        <f>III!P29/0.1</f>
        <v>141</v>
      </c>
      <c r="J4" s="39">
        <f>'IV'!O29</f>
        <v>0</v>
      </c>
      <c r="K4" s="39">
        <f>'IV'!P29*10</f>
        <v>0</v>
      </c>
      <c r="L4" s="38">
        <f>V!O29</f>
        <v>24.060000000000002</v>
      </c>
      <c r="M4" s="38">
        <f>V!P29*10</f>
        <v>233</v>
      </c>
      <c r="N4" s="39">
        <f>VI!O29</f>
        <v>-15.46</v>
      </c>
      <c r="O4" s="39">
        <f>VI!P29*10</f>
        <v>92.00000000000001</v>
      </c>
      <c r="P4" s="38">
        <f>VII!O29</f>
        <v>16.62</v>
      </c>
      <c r="Q4" s="38">
        <f>VII!P29*10</f>
        <v>162.00000000000003</v>
      </c>
      <c r="R4" s="39">
        <f>VIII!O29</f>
        <v>-8.52</v>
      </c>
      <c r="S4" s="39">
        <f>VIII!P29*10</f>
        <v>79</v>
      </c>
      <c r="T4" s="38">
        <f>IX!O29</f>
        <v>-19</v>
      </c>
      <c r="U4" s="38">
        <f>IX!P29*10</f>
        <v>79</v>
      </c>
      <c r="V4" s="39">
        <f>X!O29</f>
        <v>-7.4</v>
      </c>
      <c r="W4" s="39">
        <f>X!P29*10</f>
        <v>162.00000000000003</v>
      </c>
      <c r="X4" s="38">
        <f>XI!O29</f>
        <v>26.42</v>
      </c>
      <c r="Y4" s="38">
        <f>XI!P29*10</f>
        <v>122.00000000000001</v>
      </c>
      <c r="Z4" s="39">
        <f>XII!O29</f>
        <v>11.239999999999998</v>
      </c>
      <c r="AA4" s="39">
        <f>XII!P29*10</f>
        <v>157</v>
      </c>
      <c r="AB4" s="157">
        <f aca="true" t="shared" si="0" ref="AB4:AB33">D4+F4+H4+J4+L4+N4+P4+R4+T4+V4+X4+Z4</f>
        <v>46.94000000000001</v>
      </c>
      <c r="AC4" s="123">
        <f aca="true" t="shared" si="1" ref="AC4:AC33">E4+G4+I4+K4+M4+O4+Q4+S4+U4+W4+Y4+AA4</f>
        <v>1607</v>
      </c>
      <c r="AE4" s="30"/>
      <c r="AI4" s="33"/>
    </row>
    <row r="5" spans="1:35" ht="15" customHeight="1">
      <c r="A5" s="93">
        <f>HRÁČI!B4</f>
        <v>102</v>
      </c>
      <c r="B5" s="94" t="str">
        <f>HRÁČI!C4</f>
        <v>Leskovský  </v>
      </c>
      <c r="C5" s="95" t="str">
        <f>HRÁČI!D4</f>
        <v>Roman</v>
      </c>
      <c r="D5" s="189">
        <f>I!O7</f>
        <v>12.98</v>
      </c>
      <c r="E5" s="122">
        <f>I!P7/0.1</f>
        <v>84</v>
      </c>
      <c r="F5" s="39">
        <f>'II'!O7</f>
        <v>29.619999999999997</v>
      </c>
      <c r="G5" s="39">
        <f>'II'!P7/0.1</f>
        <v>108</v>
      </c>
      <c r="H5" s="38">
        <f>III!O7</f>
        <v>-9.2</v>
      </c>
      <c r="I5" s="38">
        <f>III!P7/0.1</f>
        <v>133</v>
      </c>
      <c r="J5" s="39">
        <f>'IV'!O7</f>
        <v>-6.46</v>
      </c>
      <c r="K5" s="39">
        <f>'IV'!P7*10</f>
        <v>52</v>
      </c>
      <c r="L5" s="38">
        <f>V!O7</f>
        <v>0.8599999999999999</v>
      </c>
      <c r="M5" s="38">
        <f>V!P7*10</f>
        <v>178</v>
      </c>
      <c r="N5" s="39">
        <f>VI!O7</f>
        <v>-6.98</v>
      </c>
      <c r="O5" s="39">
        <f>VI!P7*10</f>
        <v>152</v>
      </c>
      <c r="P5" s="38">
        <f>VII!O7</f>
        <v>1.4999999999999996</v>
      </c>
      <c r="Q5" s="38">
        <f>VII!P7*10</f>
        <v>212.00000000000003</v>
      </c>
      <c r="R5" s="39">
        <f>VIII!O7</f>
        <v>-19.040000000000003</v>
      </c>
      <c r="S5" s="39">
        <f>VIII!P7*10</f>
        <v>53</v>
      </c>
      <c r="T5" s="38">
        <f>IX!O7</f>
        <v>0.9800000000000004</v>
      </c>
      <c r="U5" s="38">
        <f>IX!P7*10</f>
        <v>113</v>
      </c>
      <c r="V5" s="39">
        <f>X!O7</f>
        <v>6.8</v>
      </c>
      <c r="W5" s="39">
        <f>X!P7*10</f>
        <v>63.00000000000001</v>
      </c>
      <c r="X5" s="38">
        <f>XI!O7</f>
        <v>18.4</v>
      </c>
      <c r="Y5" s="38">
        <f>XI!P7*10</f>
        <v>166</v>
      </c>
      <c r="Z5" s="39">
        <f>XII!O7</f>
        <v>1.1</v>
      </c>
      <c r="AA5" s="39">
        <f>XII!P7*10</f>
        <v>86.00000000000001</v>
      </c>
      <c r="AB5" s="157">
        <f t="shared" si="0"/>
        <v>30.559999999999988</v>
      </c>
      <c r="AC5" s="123">
        <f t="shared" si="1"/>
        <v>1400</v>
      </c>
      <c r="AE5" s="30"/>
      <c r="AI5" s="33"/>
    </row>
    <row r="6" spans="1:35" ht="15" customHeight="1">
      <c r="A6" s="93">
        <f>HRÁČI!B18</f>
        <v>116</v>
      </c>
      <c r="B6" s="94" t="str">
        <f>HRÁČI!C18</f>
        <v>Učník</v>
      </c>
      <c r="C6" s="95" t="str">
        <f>HRÁČI!D18</f>
        <v>Stanislav</v>
      </c>
      <c r="D6" s="189">
        <f>I!O21</f>
        <v>-8.379999999999999</v>
      </c>
      <c r="E6" s="122">
        <f>I!P21/0.1</f>
        <v>24.000000000000004</v>
      </c>
      <c r="F6" s="39">
        <f>'II'!O21</f>
        <v>3.9200000000000004</v>
      </c>
      <c r="G6" s="39">
        <f>'II'!P21/0.1</f>
        <v>100</v>
      </c>
      <c r="H6" s="38">
        <f>III!O21</f>
        <v>20.84</v>
      </c>
      <c r="I6" s="38">
        <f>III!P21/0.1</f>
        <v>135</v>
      </c>
      <c r="J6" s="39">
        <f>'IV'!O21</f>
        <v>8</v>
      </c>
      <c r="K6" s="39">
        <f>'IV'!P21*10</f>
        <v>86</v>
      </c>
      <c r="L6" s="38">
        <f>V!O21</f>
        <v>8.02</v>
      </c>
      <c r="M6" s="38">
        <f>V!P21*10</f>
        <v>243.00000000000006</v>
      </c>
      <c r="N6" s="39">
        <f>VI!O21</f>
        <v>-4.88</v>
      </c>
      <c r="O6" s="39">
        <f>VI!P21*10</f>
        <v>38</v>
      </c>
      <c r="P6" s="38">
        <f>VII!O21</f>
        <v>2.36</v>
      </c>
      <c r="Q6" s="38">
        <f>VII!P21*10</f>
        <v>16</v>
      </c>
      <c r="R6" s="39">
        <f>VIII!O21</f>
        <v>27.8</v>
      </c>
      <c r="S6" s="39">
        <f>VIII!P21*10</f>
        <v>152</v>
      </c>
      <c r="T6" s="38">
        <f>IX!O21</f>
        <v>9.719999999999999</v>
      </c>
      <c r="U6" s="38">
        <f>IX!P21*10</f>
        <v>94</v>
      </c>
      <c r="V6" s="39">
        <f>X!O21</f>
        <v>11.28</v>
      </c>
      <c r="W6" s="39">
        <f>X!P21*10</f>
        <v>116.00000000000001</v>
      </c>
      <c r="X6" s="38">
        <f>XI!O21</f>
        <v>-2.84</v>
      </c>
      <c r="Y6" s="38">
        <f>XI!P21*10</f>
        <v>268.00000000000006</v>
      </c>
      <c r="Z6" s="39">
        <f>XII!O21</f>
        <v>-2.5599999999999996</v>
      </c>
      <c r="AA6" s="39">
        <f>XII!P21*10</f>
        <v>112.00000000000001</v>
      </c>
      <c r="AB6" s="157">
        <f t="shared" si="0"/>
        <v>73.28</v>
      </c>
      <c r="AC6" s="123">
        <f t="shared" si="1"/>
        <v>1384</v>
      </c>
      <c r="AE6" s="30"/>
      <c r="AI6" s="33"/>
    </row>
    <row r="7" spans="1:35" ht="15" customHeight="1">
      <c r="A7" s="93">
        <f>HRÁČI!B29</f>
        <v>127</v>
      </c>
      <c r="B7" s="94" t="str">
        <f>HRÁČI!C29</f>
        <v>Gavula</v>
      </c>
      <c r="C7" s="95" t="str">
        <f>HRÁČI!D29</f>
        <v>Gabriel</v>
      </c>
      <c r="D7" s="189">
        <f>I!O32</f>
        <v>20.34</v>
      </c>
      <c r="E7" s="122">
        <f>I!P32/0.1</f>
        <v>116.00000000000001</v>
      </c>
      <c r="F7" s="39">
        <f>'II'!O32</f>
        <v>19.06</v>
      </c>
      <c r="G7" s="39">
        <f>'II'!P32/0.1</f>
        <v>158</v>
      </c>
      <c r="H7" s="38">
        <f>III!O32</f>
        <v>-6.42</v>
      </c>
      <c r="I7" s="38">
        <f>III!P32/0.1</f>
        <v>134</v>
      </c>
      <c r="J7" s="39">
        <f>'IV'!O32</f>
        <v>5.5</v>
      </c>
      <c r="K7" s="39">
        <f>'IV'!P32*10</f>
        <v>103</v>
      </c>
      <c r="L7" s="38">
        <f>V!O32</f>
        <v>18.88</v>
      </c>
      <c r="M7" s="38">
        <f>V!P32*10</f>
        <v>200</v>
      </c>
      <c r="N7" s="39">
        <f>VI!O32</f>
        <v>0</v>
      </c>
      <c r="O7" s="39">
        <f>VI!P32*10</f>
        <v>0</v>
      </c>
      <c r="P7" s="38">
        <f>VII!O32</f>
        <v>-8.52</v>
      </c>
      <c r="Q7" s="38">
        <f>VII!P32*10</f>
        <v>83</v>
      </c>
      <c r="R7" s="39">
        <f>VIII!O32</f>
        <v>-1.8399999999999999</v>
      </c>
      <c r="S7" s="39">
        <f>VIII!P32*10</f>
        <v>54</v>
      </c>
      <c r="T7" s="38">
        <f>IX!O32</f>
        <v>12.079999999999998</v>
      </c>
      <c r="U7" s="38">
        <f>IX!P32*10</f>
        <v>70</v>
      </c>
      <c r="V7" s="39">
        <f>X!O32</f>
        <v>17.119999999999997</v>
      </c>
      <c r="W7" s="39">
        <f>X!P32*10</f>
        <v>106.00000000000001</v>
      </c>
      <c r="X7" s="38">
        <f>XI!O32</f>
        <v>-13.1</v>
      </c>
      <c r="Y7" s="38">
        <f>XI!P32*10</f>
        <v>164</v>
      </c>
      <c r="Z7" s="39">
        <f>XII!O32</f>
        <v>25.96</v>
      </c>
      <c r="AA7" s="39">
        <f>XII!P32*10</f>
        <v>130</v>
      </c>
      <c r="AB7" s="157">
        <f t="shared" si="0"/>
        <v>89.05999999999999</v>
      </c>
      <c r="AC7" s="123">
        <f t="shared" si="1"/>
        <v>1318</v>
      </c>
      <c r="AE7" s="30"/>
      <c r="AF7" s="34"/>
      <c r="AI7" s="34"/>
    </row>
    <row r="8" spans="1:35" ht="15" customHeight="1">
      <c r="A8" s="93">
        <f>HRÁČI!B5</f>
        <v>103</v>
      </c>
      <c r="B8" s="94" t="str">
        <f>HRÁČI!C5</f>
        <v>Kazimír </v>
      </c>
      <c r="C8" s="95" t="str">
        <f>HRÁČI!D5</f>
        <v>Jozef</v>
      </c>
      <c r="D8" s="189">
        <f>I!O8</f>
        <v>-4.359999999999999</v>
      </c>
      <c r="E8" s="122">
        <f>I!P8/0.1</f>
        <v>47</v>
      </c>
      <c r="F8" s="39">
        <f>'II'!O8</f>
        <v>26.82</v>
      </c>
      <c r="G8" s="39">
        <f>'II'!P8/0.1</f>
        <v>102</v>
      </c>
      <c r="H8" s="38">
        <f>III!O8</f>
        <v>-2.4400000000000004</v>
      </c>
      <c r="I8" s="38">
        <f>III!P8/0.1</f>
        <v>72</v>
      </c>
      <c r="J8" s="39">
        <f>'IV'!O8</f>
        <v>20.580000000000002</v>
      </c>
      <c r="K8" s="39">
        <f>'IV'!P8*10</f>
        <v>184.00000000000003</v>
      </c>
      <c r="L8" s="38">
        <f>V!O8</f>
        <v>-28.159999999999997</v>
      </c>
      <c r="M8" s="38">
        <f>V!P8*10</f>
        <v>41.00000000000001</v>
      </c>
      <c r="N8" s="39">
        <f>VI!O8</f>
        <v>-10.100000000000001</v>
      </c>
      <c r="O8" s="39">
        <f>VI!P8*10</f>
        <v>161</v>
      </c>
      <c r="P8" s="38">
        <f>VII!O8</f>
        <v>2.28</v>
      </c>
      <c r="Q8" s="38">
        <f>VII!P8*10</f>
        <v>53.00000000000001</v>
      </c>
      <c r="R8" s="39">
        <f>VIII!O8</f>
        <v>-15.02</v>
      </c>
      <c r="S8" s="39">
        <f>VIII!P8*10</f>
        <v>206</v>
      </c>
      <c r="T8" s="38">
        <f>IX!O8</f>
        <v>19.44</v>
      </c>
      <c r="U8" s="38">
        <f>IX!P8*10</f>
        <v>65</v>
      </c>
      <c r="V8" s="39">
        <f>X!O8</f>
        <v>20.5</v>
      </c>
      <c r="W8" s="39">
        <f>X!P8*10</f>
        <v>84</v>
      </c>
      <c r="X8" s="38">
        <f>XI!O8</f>
        <v>2.5199999999999996</v>
      </c>
      <c r="Y8" s="38">
        <f>XI!P8*10</f>
        <v>137</v>
      </c>
      <c r="Z8" s="39">
        <f>XII!O8</f>
        <v>-16.48</v>
      </c>
      <c r="AA8" s="39">
        <f>XII!P8*10</f>
        <v>115.00000000000001</v>
      </c>
      <c r="AB8" s="157">
        <f t="shared" si="0"/>
        <v>15.580000000000002</v>
      </c>
      <c r="AC8" s="123">
        <f t="shared" si="1"/>
        <v>1267</v>
      </c>
      <c r="AE8" s="30"/>
      <c r="AF8" s="35"/>
      <c r="AI8" s="34"/>
    </row>
    <row r="9" spans="1:35" ht="15" customHeight="1">
      <c r="A9" s="93">
        <f>HRÁČI!B8</f>
        <v>106</v>
      </c>
      <c r="B9" s="94" t="str">
        <f>HRÁČI!C8</f>
        <v>Bisák </v>
      </c>
      <c r="C9" s="95" t="str">
        <f>HRÁČI!D8</f>
        <v>Viliam</v>
      </c>
      <c r="D9" s="189">
        <f>I!O11</f>
        <v>-2.62</v>
      </c>
      <c r="E9" s="122">
        <f>I!P11/0.1</f>
        <v>48.00000000000001</v>
      </c>
      <c r="F9" s="39">
        <f>'II'!O11</f>
        <v>12.3</v>
      </c>
      <c r="G9" s="39">
        <f>'II'!P11/0.1</f>
        <v>35</v>
      </c>
      <c r="H9" s="38">
        <f>III!O11</f>
        <v>-13.059999999999999</v>
      </c>
      <c r="I9" s="38">
        <f>III!P11/0.1</f>
        <v>216</v>
      </c>
      <c r="J9" s="39">
        <f>'IV'!O11</f>
        <v>0</v>
      </c>
      <c r="K9" s="39">
        <f>'IV'!P11*10</f>
        <v>0</v>
      </c>
      <c r="L9" s="38">
        <f>V!O11</f>
        <v>0</v>
      </c>
      <c r="M9" s="38">
        <f>V!P11*10</f>
        <v>0</v>
      </c>
      <c r="N9" s="39">
        <f>VI!O11</f>
        <v>6.72</v>
      </c>
      <c r="O9" s="39">
        <f>VI!P11*10</f>
        <v>105.00000000000001</v>
      </c>
      <c r="P9" s="38">
        <f>VII!O11</f>
        <v>6.239999999999998</v>
      </c>
      <c r="Q9" s="38">
        <f>VII!P11*10</f>
        <v>284</v>
      </c>
      <c r="R9" s="39">
        <f>VIII!O11</f>
        <v>6.52</v>
      </c>
      <c r="S9" s="39">
        <f>VIII!P11*10</f>
        <v>114</v>
      </c>
      <c r="T9" s="38">
        <f>IX!O11</f>
        <v>15.78</v>
      </c>
      <c r="U9" s="38">
        <f>IX!P11*10</f>
        <v>60.00000000000001</v>
      </c>
      <c r="V9" s="39">
        <f>X!O11</f>
        <v>-11.7</v>
      </c>
      <c r="W9" s="39">
        <f>X!P11*10</f>
        <v>84</v>
      </c>
      <c r="X9" s="38">
        <f>XI!O11</f>
        <v>-13.66</v>
      </c>
      <c r="Y9" s="38">
        <f>XI!P11*10</f>
        <v>124.00000000000003</v>
      </c>
      <c r="Z9" s="39">
        <f>XII!O11</f>
        <v>6.02</v>
      </c>
      <c r="AA9" s="39">
        <f>XII!P11*10</f>
        <v>192.00000000000003</v>
      </c>
      <c r="AB9" s="157">
        <f t="shared" si="0"/>
        <v>12.539999999999996</v>
      </c>
      <c r="AC9" s="123">
        <f t="shared" si="1"/>
        <v>1262</v>
      </c>
      <c r="AE9" s="30"/>
      <c r="AF9" s="35"/>
      <c r="AI9" s="34"/>
    </row>
    <row r="10" spans="1:35" ht="15" customHeight="1">
      <c r="A10" s="93">
        <f>HRÁČI!B3</f>
        <v>101</v>
      </c>
      <c r="B10" s="94" t="str">
        <f>HRÁČI!C3</f>
        <v>Dobiaš</v>
      </c>
      <c r="C10" s="95" t="str">
        <f>HRÁČI!D3</f>
        <v>Martin</v>
      </c>
      <c r="D10" s="189">
        <f>I!O6</f>
        <v>-8.379999999999999</v>
      </c>
      <c r="E10" s="122">
        <f>I!P6/0.1</f>
        <v>78</v>
      </c>
      <c r="F10" s="39">
        <f>'II'!O6</f>
        <v>-20.58</v>
      </c>
      <c r="G10" s="39">
        <f>'II'!P6/0.1</f>
        <v>73</v>
      </c>
      <c r="H10" s="38">
        <f>III!O6</f>
        <v>14.040000000000001</v>
      </c>
      <c r="I10" s="38">
        <f>III!P6/0.1</f>
        <v>66</v>
      </c>
      <c r="J10" s="39">
        <f>'IV'!O6</f>
        <v>0</v>
      </c>
      <c r="K10" s="39">
        <f>'IV'!P6*10</f>
        <v>0</v>
      </c>
      <c r="L10" s="38">
        <f>V!O6</f>
        <v>16.68</v>
      </c>
      <c r="M10" s="38">
        <f>V!P6*10</f>
        <v>146</v>
      </c>
      <c r="N10" s="39">
        <f>VI!O6</f>
        <v>21.28</v>
      </c>
      <c r="O10" s="39">
        <f>VI!P6*10</f>
        <v>129.00000000000003</v>
      </c>
      <c r="P10" s="38">
        <f>VII!O6</f>
        <v>42.68</v>
      </c>
      <c r="Q10" s="38">
        <f>VII!P6*10</f>
        <v>174.00000000000003</v>
      </c>
      <c r="R10" s="39">
        <f>VIII!O6</f>
        <v>17.66</v>
      </c>
      <c r="S10" s="39">
        <f>VIII!P6*10</f>
        <v>118</v>
      </c>
      <c r="T10" s="38">
        <f>IX!O6</f>
        <v>0</v>
      </c>
      <c r="U10" s="38">
        <f>IX!P6*10</f>
        <v>0</v>
      </c>
      <c r="V10" s="39">
        <f>X!O6</f>
        <v>0</v>
      </c>
      <c r="W10" s="39">
        <f>X!P6*10</f>
        <v>0</v>
      </c>
      <c r="X10" s="38">
        <f>XI!O6</f>
        <v>-19.96</v>
      </c>
      <c r="Y10" s="38">
        <f>XI!P6*10</f>
        <v>70</v>
      </c>
      <c r="Z10" s="39">
        <f>XII!O6</f>
        <v>0</v>
      </c>
      <c r="AA10" s="39">
        <f>XII!P6*10</f>
        <v>0</v>
      </c>
      <c r="AB10" s="157">
        <f t="shared" si="0"/>
        <v>63.419999999999995</v>
      </c>
      <c r="AC10" s="123">
        <f t="shared" si="1"/>
        <v>854</v>
      </c>
      <c r="AE10" s="30"/>
      <c r="AF10" s="35"/>
      <c r="AI10" s="34"/>
    </row>
    <row r="11" spans="1:35" ht="15" customHeight="1">
      <c r="A11" s="93">
        <f>HRÁČI!B6</f>
        <v>104</v>
      </c>
      <c r="B11" s="94" t="str">
        <f>HRÁČI!C6</f>
        <v>Vavrík  </v>
      </c>
      <c r="C11" s="95" t="str">
        <f>HRÁČI!D6</f>
        <v>Roman</v>
      </c>
      <c r="D11" s="189">
        <f>I!O9</f>
        <v>2.1400000000000006</v>
      </c>
      <c r="E11" s="122">
        <f>I!P9/0.1</f>
        <v>120</v>
      </c>
      <c r="F11" s="39">
        <f>'II'!O9</f>
        <v>9.7</v>
      </c>
      <c r="G11" s="39">
        <f>'II'!P9/0.1</f>
        <v>105</v>
      </c>
      <c r="H11" s="38">
        <f>III!O9</f>
        <v>24.46</v>
      </c>
      <c r="I11" s="38">
        <f>III!P9/0.1</f>
        <v>54</v>
      </c>
      <c r="J11" s="39">
        <f>'IV'!O9</f>
        <v>7.279999999999999</v>
      </c>
      <c r="K11" s="39">
        <f>'IV'!P9*10</f>
        <v>51.00000000000001</v>
      </c>
      <c r="L11" s="38">
        <f>V!O9</f>
        <v>18.14</v>
      </c>
      <c r="M11" s="38">
        <f>V!P9*10</f>
        <v>92</v>
      </c>
      <c r="N11" s="39">
        <f>VI!O9</f>
        <v>7.74</v>
      </c>
      <c r="O11" s="39">
        <f>VI!P9*10</f>
        <v>96.00000000000001</v>
      </c>
      <c r="P11" s="38">
        <f>VII!O9</f>
        <v>5.98</v>
      </c>
      <c r="Q11" s="38">
        <f>VII!P9*10</f>
        <v>18</v>
      </c>
      <c r="R11" s="39">
        <f>VIII!O9</f>
        <v>32.76</v>
      </c>
      <c r="S11" s="39">
        <f>VIII!P9*10</f>
        <v>50</v>
      </c>
      <c r="T11" s="38">
        <f>IX!O9</f>
        <v>12.82</v>
      </c>
      <c r="U11" s="38">
        <f>IX!P9*10</f>
        <v>88</v>
      </c>
      <c r="V11" s="39">
        <f>X!O9</f>
        <v>0</v>
      </c>
      <c r="W11" s="39">
        <f>X!P9*10</f>
        <v>0</v>
      </c>
      <c r="X11" s="38">
        <f>XI!O9</f>
        <v>19.619999999999997</v>
      </c>
      <c r="Y11" s="38">
        <f>XI!P9*10</f>
        <v>87.99999999999999</v>
      </c>
      <c r="Z11" s="39">
        <f>XII!O9</f>
        <v>6.92</v>
      </c>
      <c r="AA11" s="39">
        <f>XII!P9*10</f>
        <v>68</v>
      </c>
      <c r="AB11" s="157">
        <f t="shared" si="0"/>
        <v>147.55999999999997</v>
      </c>
      <c r="AC11" s="123">
        <f t="shared" si="1"/>
        <v>830</v>
      </c>
      <c r="AE11" s="30"/>
      <c r="AF11" s="35"/>
      <c r="AI11" s="34"/>
    </row>
    <row r="12" spans="1:35" ht="15" customHeight="1">
      <c r="A12" s="93">
        <f>HRÁČI!B10</f>
        <v>108</v>
      </c>
      <c r="B12" s="94" t="str">
        <f>HRÁČI!C10</f>
        <v>Vavríková</v>
      </c>
      <c r="C12" s="95" t="str">
        <f>HRÁČI!D10</f>
        <v>Lucia</v>
      </c>
      <c r="D12" s="189">
        <f>I!O13</f>
        <v>0.2999999999999998</v>
      </c>
      <c r="E12" s="122">
        <f>I!P13/0.1</f>
        <v>36</v>
      </c>
      <c r="F12" s="39">
        <f>'II'!O13</f>
        <v>7.84</v>
      </c>
      <c r="G12" s="39">
        <f>'II'!P13/0.1</f>
        <v>60</v>
      </c>
      <c r="H12" s="38">
        <f>III!O13</f>
        <v>7.74</v>
      </c>
      <c r="I12" s="38">
        <f>III!P13/0.1</f>
        <v>37</v>
      </c>
      <c r="J12" s="39">
        <f>'IV'!O13</f>
        <v>3.08</v>
      </c>
      <c r="K12" s="39">
        <f>'IV'!P13*10</f>
        <v>72.00000000000001</v>
      </c>
      <c r="L12" s="38">
        <f>V!O13</f>
        <v>23.9</v>
      </c>
      <c r="M12" s="38">
        <f>V!P13*10</f>
        <v>92.00000000000001</v>
      </c>
      <c r="N12" s="39">
        <f>VI!O13</f>
        <v>7.88</v>
      </c>
      <c r="O12" s="39">
        <f>VI!P13*10</f>
        <v>4</v>
      </c>
      <c r="P12" s="38">
        <f>VII!O13</f>
        <v>19.380000000000003</v>
      </c>
      <c r="Q12" s="38">
        <f>VII!P13*10</f>
        <v>55</v>
      </c>
      <c r="R12" s="39">
        <f>VIII!O13</f>
        <v>17.96</v>
      </c>
      <c r="S12" s="39">
        <f>VIII!P13*10</f>
        <v>104</v>
      </c>
      <c r="T12" s="38">
        <f>IX!O13</f>
        <v>-16.46</v>
      </c>
      <c r="U12" s="38">
        <f>IX!P13*10</f>
        <v>114</v>
      </c>
      <c r="V12" s="39">
        <f>X!O13</f>
        <v>22.06</v>
      </c>
      <c r="W12" s="39">
        <f>X!P13*10</f>
        <v>122.00000000000001</v>
      </c>
      <c r="X12" s="38">
        <f>XI!O13</f>
        <v>9.34</v>
      </c>
      <c r="Y12" s="38">
        <f>XI!P13*10</f>
        <v>0</v>
      </c>
      <c r="Z12" s="39">
        <f>XII!O13</f>
        <v>-3.44</v>
      </c>
      <c r="AA12" s="39">
        <f>XII!P13*10</f>
        <v>64</v>
      </c>
      <c r="AB12" s="157">
        <f t="shared" si="0"/>
        <v>99.58000000000001</v>
      </c>
      <c r="AC12" s="123">
        <f t="shared" si="1"/>
        <v>760</v>
      </c>
      <c r="AE12" s="30"/>
      <c r="AF12" s="35"/>
      <c r="AI12" s="34"/>
    </row>
    <row r="13" spans="1:35" ht="15" customHeight="1">
      <c r="A13" s="93">
        <f>HRÁČI!B27</f>
        <v>125</v>
      </c>
      <c r="B13" s="94" t="str">
        <f>HRÁČI!C27</f>
        <v>Slivovič</v>
      </c>
      <c r="C13" s="95" t="str">
        <f>HRÁČI!D27</f>
        <v>Michal</v>
      </c>
      <c r="D13" s="189">
        <f>I!O30</f>
        <v>10.52</v>
      </c>
      <c r="E13" s="122">
        <f>I!P30/0.1</f>
        <v>47.99999999999999</v>
      </c>
      <c r="F13" s="39">
        <f>'II'!O30</f>
        <v>2.5199999999999996</v>
      </c>
      <c r="G13" s="39">
        <f>'II'!P30/0.1</f>
        <v>19</v>
      </c>
      <c r="H13" s="38">
        <f>III!O30</f>
        <v>20.1</v>
      </c>
      <c r="I13" s="38">
        <f>III!P30/0.1</f>
        <v>158</v>
      </c>
      <c r="J13" s="39">
        <f>'IV'!O30</f>
        <v>-7.8</v>
      </c>
      <c r="K13" s="39">
        <f>'IV'!P30*10</f>
        <v>16</v>
      </c>
      <c r="L13" s="38">
        <f>V!O30</f>
        <v>2.72</v>
      </c>
      <c r="M13" s="38">
        <f>V!P30*10</f>
        <v>61.00000000000001</v>
      </c>
      <c r="N13" s="39">
        <f>VI!O30</f>
        <v>-2.1</v>
      </c>
      <c r="O13" s="39">
        <f>VI!P30*10</f>
        <v>60</v>
      </c>
      <c r="P13" s="38">
        <f>VII!O30</f>
        <v>0</v>
      </c>
      <c r="Q13" s="38">
        <f>VII!P30*10</f>
        <v>0</v>
      </c>
      <c r="R13" s="39">
        <f>VIII!O30</f>
        <v>0</v>
      </c>
      <c r="S13" s="39">
        <f>VIII!P30*10</f>
        <v>0</v>
      </c>
      <c r="T13" s="38">
        <f>IX!O30</f>
        <v>0</v>
      </c>
      <c r="U13" s="38">
        <f>IX!P30*10</f>
        <v>0</v>
      </c>
      <c r="V13" s="39">
        <f>X!O30</f>
        <v>0</v>
      </c>
      <c r="W13" s="39">
        <f>X!P30*10</f>
        <v>0</v>
      </c>
      <c r="X13" s="38">
        <f>XI!O30</f>
        <v>0</v>
      </c>
      <c r="Y13" s="38">
        <f>XI!P30*10</f>
        <v>0</v>
      </c>
      <c r="Z13" s="39">
        <f>XII!O30</f>
        <v>0</v>
      </c>
      <c r="AA13" s="39">
        <f>XII!P30*10</f>
        <v>0</v>
      </c>
      <c r="AB13" s="157">
        <f t="shared" si="0"/>
        <v>25.959999999999997</v>
      </c>
      <c r="AC13" s="123">
        <f t="shared" si="1"/>
        <v>362</v>
      </c>
      <c r="AE13" s="30"/>
      <c r="AF13" s="35"/>
      <c r="AI13" s="34"/>
    </row>
    <row r="14" spans="1:35" ht="15" customHeight="1">
      <c r="A14" s="93">
        <f>HRÁČI!B21</f>
        <v>119</v>
      </c>
      <c r="B14" s="94" t="str">
        <f>HRÁČI!C21</f>
        <v>Češek</v>
      </c>
      <c r="C14" s="95" t="str">
        <f>HRÁČI!D21</f>
        <v>Ján</v>
      </c>
      <c r="D14" s="189">
        <f>I!O24</f>
        <v>0</v>
      </c>
      <c r="E14" s="122">
        <f>I!P24/0.1</f>
        <v>0</v>
      </c>
      <c r="F14" s="39">
        <f>'II'!O24</f>
        <v>0</v>
      </c>
      <c r="G14" s="39">
        <f>'II'!P24/0.1</f>
        <v>0</v>
      </c>
      <c r="H14" s="38">
        <f>III!O24</f>
        <v>0</v>
      </c>
      <c r="I14" s="38">
        <f>III!P24/0.1</f>
        <v>0</v>
      </c>
      <c r="J14" s="39">
        <f>'IV'!O24</f>
        <v>0</v>
      </c>
      <c r="K14" s="39">
        <f>'IV'!P24*10</f>
        <v>0</v>
      </c>
      <c r="L14" s="38">
        <f>V!O24</f>
        <v>0</v>
      </c>
      <c r="M14" s="38">
        <f>V!P24*10</f>
        <v>0</v>
      </c>
      <c r="N14" s="39">
        <f>VI!O24</f>
        <v>0</v>
      </c>
      <c r="O14" s="39">
        <f>VI!P24*10</f>
        <v>0</v>
      </c>
      <c r="P14" s="38">
        <f>VII!O24</f>
        <v>0</v>
      </c>
      <c r="Q14" s="38">
        <f>VII!P24*10</f>
        <v>0</v>
      </c>
      <c r="R14" s="39">
        <f>VIII!O24</f>
        <v>1.799999999999999</v>
      </c>
      <c r="S14" s="39">
        <f>VIII!P24*10</f>
        <v>212.00000000000003</v>
      </c>
      <c r="T14" s="38">
        <f>IX!O24</f>
        <v>3.76</v>
      </c>
      <c r="U14" s="38">
        <f>IX!P24*10</f>
        <v>76</v>
      </c>
      <c r="V14" s="39">
        <f>X!O24</f>
        <v>0</v>
      </c>
      <c r="W14" s="39">
        <f>X!P24*10</f>
        <v>0</v>
      </c>
      <c r="X14" s="38">
        <f>XI!O24</f>
        <v>0</v>
      </c>
      <c r="Y14" s="38">
        <f>XI!P24*10</f>
        <v>0</v>
      </c>
      <c r="Z14" s="39">
        <f>XII!O24</f>
        <v>0</v>
      </c>
      <c r="AA14" s="39">
        <f>XII!P24*10</f>
        <v>0</v>
      </c>
      <c r="AB14" s="157">
        <f t="shared" si="0"/>
        <v>5.559999999999999</v>
      </c>
      <c r="AC14" s="123">
        <f t="shared" si="1"/>
        <v>288</v>
      </c>
      <c r="AE14" s="30"/>
      <c r="AF14" s="24"/>
      <c r="AI14" s="34"/>
    </row>
    <row r="15" spans="1:35" ht="15" customHeight="1">
      <c r="A15" s="93">
        <f>HRÁČI!B16</f>
        <v>114</v>
      </c>
      <c r="B15" s="94" t="str">
        <f>HRÁČI!C16</f>
        <v>Pecov</v>
      </c>
      <c r="C15" s="95" t="str">
        <f>HRÁČI!D16</f>
        <v>Ivan</v>
      </c>
      <c r="D15" s="189">
        <f>I!O19</f>
        <v>0</v>
      </c>
      <c r="E15" s="122">
        <f>I!P19/0.1</f>
        <v>0</v>
      </c>
      <c r="F15" s="39">
        <f>'II'!O19</f>
        <v>9.7</v>
      </c>
      <c r="G15" s="39">
        <f>'II'!P19/0.1</f>
        <v>32</v>
      </c>
      <c r="H15" s="38">
        <f>III!O19</f>
        <v>-5.36</v>
      </c>
      <c r="I15" s="38">
        <f>III!P19/0.1</f>
        <v>131</v>
      </c>
      <c r="J15" s="39">
        <f>'IV'!O19</f>
        <v>32.04</v>
      </c>
      <c r="K15" s="39">
        <f>'IV'!P19*10</f>
        <v>80</v>
      </c>
      <c r="L15" s="38">
        <f>V!O19</f>
        <v>0</v>
      </c>
      <c r="M15" s="38">
        <f>V!P19*10</f>
        <v>0</v>
      </c>
      <c r="N15" s="39">
        <f>VI!O19</f>
        <v>0</v>
      </c>
      <c r="O15" s="39">
        <f>VI!P19*10</f>
        <v>0</v>
      </c>
      <c r="P15" s="38">
        <f>VII!O19</f>
        <v>0</v>
      </c>
      <c r="Q15" s="38">
        <f>VII!P19*10</f>
        <v>0</v>
      </c>
      <c r="R15" s="39">
        <f>VIII!O19</f>
        <v>0</v>
      </c>
      <c r="S15" s="39">
        <f>VIII!P19*10</f>
        <v>0</v>
      </c>
      <c r="T15" s="38">
        <f>IX!O19</f>
        <v>0</v>
      </c>
      <c r="U15" s="38">
        <f>IX!P19*10</f>
        <v>0</v>
      </c>
      <c r="V15" s="39">
        <f>X!O19</f>
        <v>0</v>
      </c>
      <c r="W15" s="39">
        <f>X!P19*10</f>
        <v>0</v>
      </c>
      <c r="X15" s="38">
        <f>XI!O19</f>
        <v>0</v>
      </c>
      <c r="Y15" s="38">
        <f>XI!P19*10</f>
        <v>0</v>
      </c>
      <c r="Z15" s="39">
        <f>XII!O19</f>
        <v>0</v>
      </c>
      <c r="AA15" s="39">
        <f>XII!P19*10</f>
        <v>0</v>
      </c>
      <c r="AB15" s="157">
        <f t="shared" si="0"/>
        <v>36.379999999999995</v>
      </c>
      <c r="AC15" s="123">
        <f t="shared" si="1"/>
        <v>243</v>
      </c>
      <c r="AE15" s="30"/>
      <c r="AF15" s="24"/>
      <c r="AI15" s="34"/>
    </row>
    <row r="16" spans="1:35" ht="15" customHeight="1">
      <c r="A16" s="93">
        <f>HRÁČI!B7</f>
        <v>105</v>
      </c>
      <c r="B16" s="94" t="str">
        <f>HRÁČI!C7</f>
        <v>Vavrík  </v>
      </c>
      <c r="C16" s="95" t="str">
        <f>HRÁČI!D7</f>
        <v>Ivan</v>
      </c>
      <c r="D16" s="189">
        <f>I!O10</f>
        <v>18.34</v>
      </c>
      <c r="E16" s="122">
        <f>I!P10/0.1</f>
        <v>72</v>
      </c>
      <c r="F16" s="39">
        <f>'II'!O10</f>
        <v>0</v>
      </c>
      <c r="G16" s="39">
        <f>'II'!P10/0.1</f>
        <v>0</v>
      </c>
      <c r="H16" s="38">
        <f>III!O10</f>
        <v>0</v>
      </c>
      <c r="I16" s="38">
        <f>III!P10/0.1</f>
        <v>0</v>
      </c>
      <c r="J16" s="39">
        <f>'IV'!O10</f>
        <v>0</v>
      </c>
      <c r="K16" s="39">
        <f>'IV'!P10*10</f>
        <v>0</v>
      </c>
      <c r="L16" s="38">
        <f>V!O10</f>
        <v>0</v>
      </c>
      <c r="M16" s="38">
        <f>V!P10*10</f>
        <v>0</v>
      </c>
      <c r="N16" s="39">
        <f>VI!O10</f>
        <v>0</v>
      </c>
      <c r="O16" s="39">
        <f>VI!P10*10</f>
        <v>0</v>
      </c>
      <c r="P16" s="38">
        <f>VII!O10</f>
        <v>0</v>
      </c>
      <c r="Q16" s="38">
        <f>VII!P10*10</f>
        <v>0</v>
      </c>
      <c r="R16" s="39">
        <f>VIII!O10</f>
        <v>0</v>
      </c>
      <c r="S16" s="39">
        <f>VIII!P10*10</f>
        <v>0</v>
      </c>
      <c r="T16" s="38">
        <f>IX!O10</f>
        <v>0</v>
      </c>
      <c r="U16" s="38">
        <f>IX!P10*10</f>
        <v>0</v>
      </c>
      <c r="V16" s="39">
        <f>X!O10</f>
        <v>-3.360000000000001</v>
      </c>
      <c r="W16" s="39">
        <f>X!P10*10</f>
        <v>58.00000000000001</v>
      </c>
      <c r="X16" s="38">
        <f>XI!O10</f>
        <v>0</v>
      </c>
      <c r="Y16" s="38">
        <f>XI!P10*10</f>
        <v>0</v>
      </c>
      <c r="Z16" s="39">
        <f>XII!O10</f>
        <v>0</v>
      </c>
      <c r="AA16" s="39">
        <f>XII!P10*10</f>
        <v>0</v>
      </c>
      <c r="AB16" s="157">
        <f t="shared" si="0"/>
        <v>14.979999999999999</v>
      </c>
      <c r="AC16" s="123">
        <f t="shared" si="1"/>
        <v>130</v>
      </c>
      <c r="AE16" s="30"/>
      <c r="AI16" s="34"/>
    </row>
    <row r="17" spans="1:35" ht="15" customHeight="1">
      <c r="A17" s="93">
        <f>HRÁČI!B31</f>
        <v>129</v>
      </c>
      <c r="B17" s="94" t="str">
        <f>HRÁČI!C31</f>
        <v>Rotter</v>
      </c>
      <c r="C17" s="95" t="str">
        <f>HRÁČI!D31</f>
        <v>Martin</v>
      </c>
      <c r="D17" s="189">
        <f>I!O34</f>
        <v>0</v>
      </c>
      <c r="E17" s="122">
        <f>I!P34/0.1</f>
        <v>0</v>
      </c>
      <c r="F17" s="39">
        <f>'II'!O34</f>
        <v>0</v>
      </c>
      <c r="G17" s="39">
        <f>'II'!P34/0.1</f>
        <v>0</v>
      </c>
      <c r="H17" s="38">
        <f>III!O34</f>
        <v>3.1599999999999997</v>
      </c>
      <c r="I17" s="38">
        <f>III!P34/0.1</f>
        <v>82</v>
      </c>
      <c r="J17" s="39">
        <f>'IV'!O34</f>
        <v>0</v>
      </c>
      <c r="K17" s="39">
        <f>'IV'!P34*10</f>
        <v>0</v>
      </c>
      <c r="L17" s="38">
        <f>V!O34</f>
        <v>0</v>
      </c>
      <c r="M17" s="38">
        <f>V!P34*10</f>
        <v>0</v>
      </c>
      <c r="N17" s="39">
        <f>VI!O34</f>
        <v>0</v>
      </c>
      <c r="O17" s="39">
        <f>VI!P34*10</f>
        <v>0</v>
      </c>
      <c r="P17" s="38">
        <f>VII!O34</f>
        <v>0</v>
      </c>
      <c r="Q17" s="38">
        <f>VII!P34*10</f>
        <v>0</v>
      </c>
      <c r="R17" s="39">
        <f>VIII!O34</f>
        <v>0</v>
      </c>
      <c r="S17" s="39">
        <f>VIII!P34*10</f>
        <v>0</v>
      </c>
      <c r="T17" s="38">
        <f>IX!O34</f>
        <v>0</v>
      </c>
      <c r="U17" s="38">
        <f>IX!P34*10</f>
        <v>0</v>
      </c>
      <c r="V17" s="39">
        <f>X!O34</f>
        <v>0</v>
      </c>
      <c r="W17" s="39">
        <f>X!P34*10</f>
        <v>0</v>
      </c>
      <c r="X17" s="38">
        <f>XI!O34</f>
        <v>0</v>
      </c>
      <c r="Y17" s="38">
        <f>XI!P34*10</f>
        <v>0</v>
      </c>
      <c r="Z17" s="39">
        <f>XII!O34</f>
        <v>0</v>
      </c>
      <c r="AA17" s="39">
        <f>XII!P34*10</f>
        <v>0</v>
      </c>
      <c r="AB17" s="157">
        <f t="shared" si="0"/>
        <v>3.1599999999999997</v>
      </c>
      <c r="AC17" s="123">
        <f t="shared" si="1"/>
        <v>82</v>
      </c>
      <c r="AE17" s="30"/>
      <c r="AI17" s="34"/>
    </row>
    <row r="18" spans="1:35" ht="15" customHeight="1">
      <c r="A18" s="93">
        <f>HRÁČI!B19</f>
        <v>117</v>
      </c>
      <c r="B18" s="94" t="str">
        <f>HRÁČI!C19</f>
        <v>Vlčko</v>
      </c>
      <c r="C18" s="95" t="str">
        <f>HRÁČI!D19</f>
        <v>Miroslav</v>
      </c>
      <c r="D18" s="189">
        <f>I!O22</f>
        <v>0</v>
      </c>
      <c r="E18" s="122">
        <f>I!P22/0.1</f>
        <v>0</v>
      </c>
      <c r="F18" s="39">
        <f>'II'!O22</f>
        <v>0</v>
      </c>
      <c r="G18" s="39">
        <f>'II'!P22/0.1</f>
        <v>0</v>
      </c>
      <c r="H18" s="38">
        <f>III!O22</f>
        <v>0</v>
      </c>
      <c r="I18" s="38">
        <f>III!P22/0.1</f>
        <v>0</v>
      </c>
      <c r="J18" s="39">
        <f>'IV'!O22</f>
        <v>0</v>
      </c>
      <c r="K18" s="39">
        <f>'IV'!P22*10</f>
        <v>0</v>
      </c>
      <c r="L18" s="38">
        <f>V!O22</f>
        <v>0</v>
      </c>
      <c r="M18" s="38">
        <f>V!P22*10</f>
        <v>0</v>
      </c>
      <c r="N18" s="39">
        <f>VI!O22</f>
        <v>0</v>
      </c>
      <c r="O18" s="39">
        <f>VI!P22*10</f>
        <v>0</v>
      </c>
      <c r="P18" s="38">
        <f>VII!O22</f>
        <v>0</v>
      </c>
      <c r="Q18" s="38">
        <f>VII!P22*10</f>
        <v>0</v>
      </c>
      <c r="R18" s="39">
        <f>VIII!O22</f>
        <v>0</v>
      </c>
      <c r="S18" s="39">
        <f>VIII!P22*10</f>
        <v>0</v>
      </c>
      <c r="T18" s="38">
        <f>IX!O22</f>
        <v>0</v>
      </c>
      <c r="U18" s="38">
        <f>IX!P22*10</f>
        <v>0</v>
      </c>
      <c r="V18" s="39">
        <f>X!O22</f>
        <v>0</v>
      </c>
      <c r="W18" s="39">
        <f>X!P22*10</f>
        <v>0</v>
      </c>
      <c r="X18" s="38">
        <f>XI!O22</f>
        <v>0</v>
      </c>
      <c r="Y18" s="38">
        <f>XI!P22*10</f>
        <v>0</v>
      </c>
      <c r="Z18" s="39">
        <f>XII!O22</f>
        <v>0</v>
      </c>
      <c r="AA18" s="39">
        <f>XII!P22*10</f>
        <v>0</v>
      </c>
      <c r="AB18" s="157">
        <f t="shared" si="0"/>
        <v>0</v>
      </c>
      <c r="AC18" s="123">
        <f t="shared" si="1"/>
        <v>0</v>
      </c>
      <c r="AE18" s="30"/>
      <c r="AI18" s="34"/>
    </row>
    <row r="19" spans="1:35" ht="15" customHeight="1">
      <c r="A19" s="93">
        <f>HRÁČI!B20</f>
        <v>118</v>
      </c>
      <c r="B19" s="94" t="str">
        <f>HRÁČI!C20</f>
        <v>Stadtrucker </v>
      </c>
      <c r="C19" s="95" t="str">
        <f>HRÁČI!D20</f>
        <v>Fedor</v>
      </c>
      <c r="D19" s="189">
        <f>I!O23</f>
        <v>0</v>
      </c>
      <c r="E19" s="122">
        <f>I!P23/0.1</f>
        <v>0</v>
      </c>
      <c r="F19" s="39">
        <f>'II'!O23</f>
        <v>0</v>
      </c>
      <c r="G19" s="39">
        <f>'II'!P23/0.1</f>
        <v>0</v>
      </c>
      <c r="H19" s="38">
        <f>III!O23</f>
        <v>0</v>
      </c>
      <c r="I19" s="38">
        <f>III!P23/0.1</f>
        <v>0</v>
      </c>
      <c r="J19" s="39">
        <f>'IV'!O23</f>
        <v>0</v>
      </c>
      <c r="K19" s="39">
        <f>'IV'!P23*10</f>
        <v>0</v>
      </c>
      <c r="L19" s="38">
        <f>V!O23</f>
        <v>0</v>
      </c>
      <c r="M19" s="38">
        <f>V!P23*10</f>
        <v>0</v>
      </c>
      <c r="N19" s="39">
        <f>VI!O23</f>
        <v>0</v>
      </c>
      <c r="O19" s="39">
        <f>VI!P23*10</f>
        <v>0</v>
      </c>
      <c r="P19" s="38">
        <f>VII!O23</f>
        <v>0</v>
      </c>
      <c r="Q19" s="38">
        <f>VII!P23*10</f>
        <v>0</v>
      </c>
      <c r="R19" s="39">
        <f>VIII!O23</f>
        <v>0</v>
      </c>
      <c r="S19" s="39">
        <f>VIII!P23*10</f>
        <v>0</v>
      </c>
      <c r="T19" s="38">
        <f>IX!O23</f>
        <v>0</v>
      </c>
      <c r="U19" s="38">
        <f>IX!P23*10</f>
        <v>0</v>
      </c>
      <c r="V19" s="39">
        <f>X!O23</f>
        <v>0</v>
      </c>
      <c r="W19" s="39">
        <f>X!P23*10</f>
        <v>0</v>
      </c>
      <c r="X19" s="38">
        <f>XI!O23</f>
        <v>0</v>
      </c>
      <c r="Y19" s="38">
        <f>XI!P23*10</f>
        <v>0</v>
      </c>
      <c r="Z19" s="39">
        <f>XII!O23</f>
        <v>0</v>
      </c>
      <c r="AA19" s="39">
        <f>XII!P23*10</f>
        <v>0</v>
      </c>
      <c r="AB19" s="157">
        <f t="shared" si="0"/>
        <v>0</v>
      </c>
      <c r="AC19" s="123">
        <f t="shared" si="1"/>
        <v>0</v>
      </c>
      <c r="AE19" s="30"/>
      <c r="AI19" s="34"/>
    </row>
    <row r="20" spans="1:35" ht="15" customHeight="1">
      <c r="A20" s="93">
        <f>HRÁČI!B12</f>
        <v>110</v>
      </c>
      <c r="B20" s="94" t="str">
        <f>HRÁČI!C12</f>
        <v>Andraščík</v>
      </c>
      <c r="C20" s="95" t="str">
        <f>HRÁČI!D12</f>
        <v>Michal</v>
      </c>
      <c r="D20" s="189">
        <f>I!O15</f>
        <v>0</v>
      </c>
      <c r="E20" s="122">
        <f>I!P15/0.1</f>
        <v>0</v>
      </c>
      <c r="F20" s="39">
        <f>'II'!O15</f>
        <v>0</v>
      </c>
      <c r="G20" s="39">
        <f>'II'!P15/0.1</f>
        <v>0</v>
      </c>
      <c r="H20" s="38">
        <f>III!O15</f>
        <v>0</v>
      </c>
      <c r="I20" s="38">
        <f>III!P15/0.1</f>
        <v>0</v>
      </c>
      <c r="J20" s="39">
        <f>'IV'!O15</f>
        <v>0</v>
      </c>
      <c r="K20" s="39">
        <f>'IV'!P15*10</f>
        <v>0</v>
      </c>
      <c r="L20" s="38">
        <f>V!O15</f>
        <v>0</v>
      </c>
      <c r="M20" s="38">
        <f>V!P15*10</f>
        <v>0</v>
      </c>
      <c r="N20" s="39">
        <f>VI!O15</f>
        <v>0</v>
      </c>
      <c r="O20" s="39">
        <f>VI!P15*10</f>
        <v>0</v>
      </c>
      <c r="P20" s="38">
        <f>VII!O15</f>
        <v>0</v>
      </c>
      <c r="Q20" s="38">
        <f>VII!P15*10</f>
        <v>0</v>
      </c>
      <c r="R20" s="39">
        <f>VIII!O15</f>
        <v>0</v>
      </c>
      <c r="S20" s="39">
        <f>VIII!P15*10</f>
        <v>0</v>
      </c>
      <c r="T20" s="38">
        <f>IX!O15</f>
        <v>0</v>
      </c>
      <c r="U20" s="38">
        <f>IX!P15*10</f>
        <v>0</v>
      </c>
      <c r="V20" s="39">
        <f>X!O15</f>
        <v>0</v>
      </c>
      <c r="W20" s="39">
        <f>X!P15*10</f>
        <v>0</v>
      </c>
      <c r="X20" s="38">
        <f>XI!O15</f>
        <v>0</v>
      </c>
      <c r="Y20" s="38">
        <f>XI!P15*10</f>
        <v>0</v>
      </c>
      <c r="Z20" s="39">
        <f>XII!O15</f>
        <v>0</v>
      </c>
      <c r="AA20" s="39">
        <f>XII!P15*10</f>
        <v>0</v>
      </c>
      <c r="AB20" s="157">
        <f t="shared" si="0"/>
        <v>0</v>
      </c>
      <c r="AC20" s="123">
        <f t="shared" si="1"/>
        <v>0</v>
      </c>
      <c r="AE20" s="30"/>
      <c r="AI20" s="34"/>
    </row>
    <row r="21" spans="1:35" ht="15" customHeight="1">
      <c r="A21" s="93">
        <f>HRÁČI!B14</f>
        <v>112</v>
      </c>
      <c r="B21" s="94" t="str">
        <f>HRÁČI!C14</f>
        <v>Buch</v>
      </c>
      <c r="C21" s="95" t="str">
        <f>HRÁČI!D14</f>
        <v>Peter</v>
      </c>
      <c r="D21" s="189">
        <f>I!O17</f>
        <v>0</v>
      </c>
      <c r="E21" s="122">
        <f>I!P17/0.1</f>
        <v>0</v>
      </c>
      <c r="F21" s="39">
        <f>'II'!O17</f>
        <v>0</v>
      </c>
      <c r="G21" s="39">
        <f>'II'!P17/0.1</f>
        <v>0</v>
      </c>
      <c r="H21" s="38">
        <f>III!O17</f>
        <v>0</v>
      </c>
      <c r="I21" s="38">
        <f>III!P17/0.1</f>
        <v>0</v>
      </c>
      <c r="J21" s="39">
        <f>'IV'!O17</f>
        <v>0</v>
      </c>
      <c r="K21" s="39">
        <f>'IV'!P17*10</f>
        <v>0</v>
      </c>
      <c r="L21" s="38">
        <f>V!O17</f>
        <v>0</v>
      </c>
      <c r="M21" s="38">
        <f>V!P17*10</f>
        <v>0</v>
      </c>
      <c r="N21" s="39">
        <f>VI!O17</f>
        <v>0</v>
      </c>
      <c r="O21" s="39">
        <f>VI!P17*10</f>
        <v>0</v>
      </c>
      <c r="P21" s="38">
        <f>VII!O17</f>
        <v>0</v>
      </c>
      <c r="Q21" s="38">
        <f>VII!P17*10</f>
        <v>0</v>
      </c>
      <c r="R21" s="39">
        <f>VIII!O17</f>
        <v>0</v>
      </c>
      <c r="S21" s="39">
        <f>VIII!P17*10</f>
        <v>0</v>
      </c>
      <c r="T21" s="38">
        <f>IX!O17</f>
        <v>0</v>
      </c>
      <c r="U21" s="38">
        <f>IX!P17*10</f>
        <v>0</v>
      </c>
      <c r="V21" s="39">
        <f>X!O17</f>
        <v>0</v>
      </c>
      <c r="W21" s="39">
        <f>X!P17*10</f>
        <v>0</v>
      </c>
      <c r="X21" s="38">
        <f>XI!O17</f>
        <v>0</v>
      </c>
      <c r="Y21" s="38">
        <f>XI!P17*10</f>
        <v>0</v>
      </c>
      <c r="Z21" s="39">
        <f>XII!O17</f>
        <v>0</v>
      </c>
      <c r="AA21" s="39">
        <f>XII!P17*10</f>
        <v>0</v>
      </c>
      <c r="AB21" s="157">
        <f t="shared" si="0"/>
        <v>0</v>
      </c>
      <c r="AC21" s="123">
        <f t="shared" si="1"/>
        <v>0</v>
      </c>
      <c r="AE21" s="30"/>
      <c r="AI21" s="34"/>
    </row>
    <row r="22" spans="1:35" ht="15" customHeight="1">
      <c r="A22" s="93">
        <f>HRÁČI!B9</f>
        <v>107</v>
      </c>
      <c r="B22" s="94" t="str">
        <f>HRÁČI!C9</f>
        <v>Hegyi </v>
      </c>
      <c r="C22" s="95" t="str">
        <f>HRÁČI!D9</f>
        <v>Juraj</v>
      </c>
      <c r="D22" s="189">
        <f>I!O12</f>
        <v>3.16</v>
      </c>
      <c r="E22" s="122">
        <f>I!P12/0.1</f>
        <v>136</v>
      </c>
      <c r="F22" s="39">
        <f>'II'!O12</f>
        <v>-24.38</v>
      </c>
      <c r="G22" s="39">
        <f>'II'!P12/0.1</f>
        <v>220</v>
      </c>
      <c r="H22" s="38">
        <f>III!O12</f>
        <v>-5.8</v>
      </c>
      <c r="I22" s="38">
        <f>III!P12/0.1</f>
        <v>23</v>
      </c>
      <c r="J22" s="39">
        <f>'IV'!O12</f>
        <v>-43.58</v>
      </c>
      <c r="K22" s="39">
        <f>'IV'!P12*10</f>
        <v>172.00000000000003</v>
      </c>
      <c r="L22" s="38">
        <f>V!O12</f>
        <v>-20.06</v>
      </c>
      <c r="M22" s="38">
        <f>V!P12*10</f>
        <v>50</v>
      </c>
      <c r="N22" s="39">
        <f>VI!O12</f>
        <v>-19</v>
      </c>
      <c r="O22" s="39">
        <f>VI!P12*10</f>
        <v>220</v>
      </c>
      <c r="P22" s="38">
        <f>VII!O12</f>
        <v>-25.080000000000002</v>
      </c>
      <c r="Q22" s="38">
        <f>VII!P12*10</f>
        <v>234</v>
      </c>
      <c r="R22" s="39">
        <f>VIII!O12</f>
        <v>0</v>
      </c>
      <c r="S22" s="39">
        <f>VIII!P12*10</f>
        <v>0</v>
      </c>
      <c r="T22" s="38">
        <f>IX!O12</f>
        <v>0</v>
      </c>
      <c r="U22" s="38">
        <f>IX!P12*10</f>
        <v>0</v>
      </c>
      <c r="V22" s="39">
        <f>X!O12</f>
        <v>-38.92</v>
      </c>
      <c r="W22" s="39">
        <f>X!P12*10</f>
        <v>106.00000000000001</v>
      </c>
      <c r="X22" s="38">
        <f>XI!O12</f>
        <v>-7.92</v>
      </c>
      <c r="Y22" s="38">
        <f>XI!P12*10</f>
        <v>262</v>
      </c>
      <c r="Z22" s="39">
        <f>XII!O12</f>
        <v>-5.04</v>
      </c>
      <c r="AA22" s="39">
        <f>XII!P12*10</f>
        <v>270</v>
      </c>
      <c r="AB22" s="157">
        <f t="shared" si="0"/>
        <v>-186.62</v>
      </c>
      <c r="AC22" s="123">
        <f t="shared" si="1"/>
        <v>1693</v>
      </c>
      <c r="AE22" s="30"/>
      <c r="AI22" s="34"/>
    </row>
    <row r="23" spans="1:35" ht="15" customHeight="1">
      <c r="A23" s="93">
        <f>HRÁČI!B32</f>
        <v>130</v>
      </c>
      <c r="B23" s="94" t="str">
        <f>HRÁČI!C32</f>
        <v>Serbin</v>
      </c>
      <c r="C23" s="95" t="str">
        <f>HRÁČI!D32</f>
        <v>Rastislav</v>
      </c>
      <c r="D23" s="189">
        <f>I!O35</f>
        <v>0</v>
      </c>
      <c r="E23" s="122">
        <f>I!P35/0.1</f>
        <v>0</v>
      </c>
      <c r="F23" s="39">
        <f>'II'!O35</f>
        <v>0</v>
      </c>
      <c r="G23" s="39">
        <f>'II'!P35/0.1</f>
        <v>0</v>
      </c>
      <c r="H23" s="38">
        <f>III!O35</f>
        <v>0</v>
      </c>
      <c r="I23" s="38">
        <f>III!P35/0.1</f>
        <v>0</v>
      </c>
      <c r="J23" s="39">
        <f>'IV'!O35</f>
        <v>5.82</v>
      </c>
      <c r="K23" s="39">
        <f>'IV'!P35*10</f>
        <v>176</v>
      </c>
      <c r="L23" s="38">
        <f>V!O35</f>
        <v>13.14</v>
      </c>
      <c r="M23" s="38">
        <f>V!P35*10</f>
        <v>225</v>
      </c>
      <c r="N23" s="39">
        <f>VI!O35</f>
        <v>8.98</v>
      </c>
      <c r="O23" s="39">
        <f>VI!P35*10</f>
        <v>234.00000000000003</v>
      </c>
      <c r="P23" s="38">
        <f>VII!O35</f>
        <v>-11.9</v>
      </c>
      <c r="Q23" s="38">
        <f>VII!P35*10</f>
        <v>235.00000000000003</v>
      </c>
      <c r="R23" s="39">
        <f>VIII!O35</f>
        <v>-3.98</v>
      </c>
      <c r="S23" s="39">
        <f>VIII!P35*10</f>
        <v>184</v>
      </c>
      <c r="T23" s="38">
        <f>IX!O35</f>
        <v>0</v>
      </c>
      <c r="U23" s="38">
        <f>IX!P35*10</f>
        <v>0</v>
      </c>
      <c r="V23" s="39">
        <f>X!O35</f>
        <v>-27.18</v>
      </c>
      <c r="W23" s="39">
        <f>X!P35*10</f>
        <v>157</v>
      </c>
      <c r="X23" s="38">
        <f>XI!O35</f>
        <v>-8.2</v>
      </c>
      <c r="Y23" s="38">
        <f>XI!P35*10</f>
        <v>242.00000000000003</v>
      </c>
      <c r="Z23" s="39">
        <f>XII!O35</f>
        <v>-8.2</v>
      </c>
      <c r="AA23" s="39">
        <f>XII!P35*10</f>
        <v>157</v>
      </c>
      <c r="AB23" s="157">
        <f t="shared" si="0"/>
        <v>-31.52</v>
      </c>
      <c r="AC23" s="123">
        <f t="shared" si="1"/>
        <v>1610</v>
      </c>
      <c r="AE23" s="30"/>
      <c r="AI23" s="34"/>
    </row>
    <row r="24" spans="1:35" ht="15" customHeight="1">
      <c r="A24" s="93">
        <f>HRÁČI!B17</f>
        <v>115</v>
      </c>
      <c r="B24" s="94" t="str">
        <f>HRÁČI!C17</f>
        <v>Rigo</v>
      </c>
      <c r="C24" s="95" t="str">
        <f>HRÁČI!D17</f>
        <v>Ľudovít</v>
      </c>
      <c r="D24" s="189">
        <f>I!O20</f>
        <v>-23.61</v>
      </c>
      <c r="E24" s="122">
        <f>I!P20/0.1</f>
        <v>107</v>
      </c>
      <c r="F24" s="39">
        <f>'II'!O20</f>
        <v>8.26</v>
      </c>
      <c r="G24" s="39">
        <f>'II'!P20/0.1</f>
        <v>104</v>
      </c>
      <c r="H24" s="38">
        <f>III!O20</f>
        <v>-1.8200000000000003</v>
      </c>
      <c r="I24" s="38">
        <f>III!P20/0.1</f>
        <v>154</v>
      </c>
      <c r="J24" s="39">
        <f>'IV'!O20</f>
        <v>4.719999999999999</v>
      </c>
      <c r="K24" s="39">
        <f>'IV'!P20*10</f>
        <v>182.00000000000003</v>
      </c>
      <c r="L24" s="38">
        <f>V!O20</f>
        <v>-18.119999999999997</v>
      </c>
      <c r="M24" s="38">
        <f>V!P20*10</f>
        <v>57</v>
      </c>
      <c r="N24" s="39">
        <f>VI!O20</f>
        <v>0</v>
      </c>
      <c r="O24" s="39">
        <f>VI!P20*10</f>
        <v>0</v>
      </c>
      <c r="P24" s="38">
        <f>VII!O20</f>
        <v>5.12</v>
      </c>
      <c r="Q24" s="38">
        <f>VII!P20*10</f>
        <v>74</v>
      </c>
      <c r="R24" s="39">
        <f>VIII!O20</f>
        <v>-23.48</v>
      </c>
      <c r="S24" s="39">
        <f>VIII!P20*10</f>
        <v>80</v>
      </c>
      <c r="T24" s="38">
        <f>IX!O20</f>
        <v>0</v>
      </c>
      <c r="U24" s="38">
        <f>IX!P20*10</f>
        <v>0</v>
      </c>
      <c r="V24" s="39">
        <f>X!O20</f>
        <v>-21</v>
      </c>
      <c r="W24" s="39">
        <f>X!P20*10</f>
        <v>174.00000000000003</v>
      </c>
      <c r="X24" s="38">
        <f>XI!O20</f>
        <v>-20.36</v>
      </c>
      <c r="Y24" s="38">
        <f>XI!P20*10</f>
        <v>236</v>
      </c>
      <c r="Z24" s="39">
        <f>XII!O20</f>
        <v>-24.62</v>
      </c>
      <c r="AA24" s="39">
        <f>XII!P20*10</f>
        <v>44</v>
      </c>
      <c r="AB24" s="157">
        <f t="shared" si="0"/>
        <v>-114.91000000000001</v>
      </c>
      <c r="AC24" s="123">
        <f t="shared" si="1"/>
        <v>1212</v>
      </c>
      <c r="AE24" s="30"/>
      <c r="AI24" s="34"/>
    </row>
    <row r="25" spans="1:35" ht="15" customHeight="1">
      <c r="A25" s="93">
        <f>HRÁČI!B22</f>
        <v>120</v>
      </c>
      <c r="B25" s="94" t="str">
        <f>HRÁČI!C22</f>
        <v>Urban</v>
      </c>
      <c r="C25" s="95" t="str">
        <f>HRÁČI!D22</f>
        <v>Daniel</v>
      </c>
      <c r="D25" s="189">
        <f>I!O25</f>
        <v>-1.79</v>
      </c>
      <c r="E25" s="122">
        <f>I!P25/0.1</f>
        <v>22</v>
      </c>
      <c r="F25" s="39">
        <f>'II'!O25</f>
        <v>-24.02</v>
      </c>
      <c r="G25" s="39">
        <f>'II'!P25/0.1</f>
        <v>13.999999999999998</v>
      </c>
      <c r="H25" s="38">
        <f>III!O25</f>
        <v>-8.18</v>
      </c>
      <c r="I25" s="38">
        <f>III!P25/0.1</f>
        <v>163</v>
      </c>
      <c r="J25" s="39">
        <f>'IV'!O25</f>
        <v>-3.3400000000000003</v>
      </c>
      <c r="K25" s="39">
        <f>'IV'!P25*10</f>
        <v>29.000000000000004</v>
      </c>
      <c r="L25" s="38">
        <f>V!O25</f>
        <v>-12.52</v>
      </c>
      <c r="M25" s="38">
        <f>V!P25*10</f>
        <v>145</v>
      </c>
      <c r="N25" s="39">
        <f>VI!O25</f>
        <v>0</v>
      </c>
      <c r="O25" s="39">
        <f>VI!P25*10</f>
        <v>0</v>
      </c>
      <c r="P25" s="38">
        <f>VII!O25</f>
        <v>0</v>
      </c>
      <c r="Q25" s="38">
        <f>VII!P25*10</f>
        <v>0</v>
      </c>
      <c r="R25" s="39">
        <f>VIII!O25</f>
        <v>6.539999999999999</v>
      </c>
      <c r="S25" s="39">
        <f>VIII!P25*10</f>
        <v>206</v>
      </c>
      <c r="T25" s="38">
        <f>IX!O25</f>
        <v>0</v>
      </c>
      <c r="U25" s="38">
        <f>IX!P25*10</f>
        <v>0</v>
      </c>
      <c r="V25" s="39">
        <f>X!O25</f>
        <v>17.54</v>
      </c>
      <c r="W25" s="39">
        <f>X!P25*10</f>
        <v>150</v>
      </c>
      <c r="X25" s="38">
        <f>XI!O25</f>
        <v>15.239999999999998</v>
      </c>
      <c r="Y25" s="38">
        <f>XI!P25*10</f>
        <v>117</v>
      </c>
      <c r="Z25" s="39">
        <f>XII!O25</f>
        <v>8.040000000000001</v>
      </c>
      <c r="AA25" s="39">
        <f>XII!P25*10</f>
        <v>287</v>
      </c>
      <c r="AB25" s="157">
        <f t="shared" si="0"/>
        <v>-2.4899999999999967</v>
      </c>
      <c r="AC25" s="123">
        <f t="shared" si="1"/>
        <v>1133</v>
      </c>
      <c r="AE25" s="30"/>
      <c r="AI25" s="34"/>
    </row>
    <row r="26" spans="1:35" ht="15" customHeight="1">
      <c r="A26" s="93">
        <f>HRÁČI!B24</f>
        <v>122</v>
      </c>
      <c r="B26" s="94" t="str">
        <f>HRÁČI!C24</f>
        <v>Šereš</v>
      </c>
      <c r="C26" s="95" t="str">
        <f>HRÁČI!D24</f>
        <v>Karol</v>
      </c>
      <c r="D26" s="189">
        <f>I!O27</f>
        <v>-28.14</v>
      </c>
      <c r="E26" s="122">
        <f>I!P27/0.1</f>
        <v>168</v>
      </c>
      <c r="F26" s="39">
        <f>'II'!O27</f>
        <v>0.8199999999999998</v>
      </c>
      <c r="G26" s="39">
        <f>'II'!P27/0.1</f>
        <v>118</v>
      </c>
      <c r="H26" s="38">
        <f>III!O27</f>
        <v>15.940000000000001</v>
      </c>
      <c r="I26" s="38">
        <f>III!P27/0.1</f>
        <v>78</v>
      </c>
      <c r="J26" s="39">
        <f>'IV'!O27</f>
        <v>0</v>
      </c>
      <c r="K26" s="39">
        <f>'IV'!P27*10</f>
        <v>0</v>
      </c>
      <c r="L26" s="38">
        <f>V!O27</f>
        <v>-22.48</v>
      </c>
      <c r="M26" s="38">
        <f>V!P27*10</f>
        <v>88</v>
      </c>
      <c r="N26" s="39">
        <f>VI!O27</f>
        <v>0.31999999999999995</v>
      </c>
      <c r="O26" s="39">
        <f>VI!P27*10</f>
        <v>38</v>
      </c>
      <c r="P26" s="38">
        <f>VII!O27</f>
        <v>0</v>
      </c>
      <c r="Q26" s="38">
        <f>VII!P27*10</f>
        <v>0</v>
      </c>
      <c r="R26" s="39">
        <f>VIII!O27</f>
        <v>-39.5</v>
      </c>
      <c r="S26" s="39">
        <f>VIII!P27*10</f>
        <v>34</v>
      </c>
      <c r="T26" s="38">
        <f>IX!O27</f>
        <v>-6.280000000000001</v>
      </c>
      <c r="U26" s="38">
        <f>IX!P27*10</f>
        <v>35.00000000000001</v>
      </c>
      <c r="V26" s="39">
        <f>X!O27</f>
        <v>13.599999999999998</v>
      </c>
      <c r="W26" s="39">
        <f>X!P27*10</f>
        <v>20</v>
      </c>
      <c r="X26" s="38">
        <f>XI!O27</f>
        <v>-5.5</v>
      </c>
      <c r="Y26" s="38">
        <f>XI!P27*10</f>
        <v>184.00000000000003</v>
      </c>
      <c r="Z26" s="39">
        <f>XII!O27</f>
        <v>1.0600000000000005</v>
      </c>
      <c r="AA26" s="39">
        <f>XII!P27*10</f>
        <v>141</v>
      </c>
      <c r="AB26" s="157">
        <f t="shared" si="0"/>
        <v>-70.16</v>
      </c>
      <c r="AC26" s="123">
        <f t="shared" si="1"/>
        <v>904</v>
      </c>
      <c r="AE26" s="30"/>
      <c r="AI26" s="34"/>
    </row>
    <row r="27" spans="1:35" ht="15" customHeight="1">
      <c r="A27" s="93">
        <f>HRÁČI!B25</f>
        <v>123</v>
      </c>
      <c r="B27" s="94" t="str">
        <f>HRÁČI!C25</f>
        <v>Jamečný</v>
      </c>
      <c r="C27" s="95" t="str">
        <f>HRÁČI!D25</f>
        <v>Milan</v>
      </c>
      <c r="D27" s="189">
        <f>I!O28</f>
        <v>12.14</v>
      </c>
      <c r="E27" s="122">
        <f>I!P28/0.1</f>
        <v>135</v>
      </c>
      <c r="F27" s="39">
        <f>'II'!O28</f>
        <v>-14.259999999999998</v>
      </c>
      <c r="G27" s="39">
        <f>'II'!P28/0.1</f>
        <v>65.99999999999999</v>
      </c>
      <c r="H27" s="38">
        <f>III!O28</f>
        <v>16.259999999999998</v>
      </c>
      <c r="I27" s="38">
        <f>III!P28/0.1</f>
        <v>118</v>
      </c>
      <c r="J27" s="39">
        <f>'IV'!O28</f>
        <v>-13.54</v>
      </c>
      <c r="K27" s="39">
        <f>'IV'!P28*10</f>
        <v>73</v>
      </c>
      <c r="L27" s="38">
        <f>V!O28</f>
        <v>-6.640000000000001</v>
      </c>
      <c r="M27" s="38">
        <f>V!P28*10</f>
        <v>66</v>
      </c>
      <c r="N27" s="39">
        <f>VI!O28</f>
        <v>16.54</v>
      </c>
      <c r="O27" s="39">
        <f>VI!P28*10</f>
        <v>220</v>
      </c>
      <c r="P27" s="38">
        <f>VII!O28</f>
        <v>-14.18</v>
      </c>
      <c r="Q27" s="38">
        <f>VII!P28*10</f>
        <v>82.00000000000001</v>
      </c>
      <c r="R27" s="39">
        <f>VIII!O28</f>
        <v>0</v>
      </c>
      <c r="S27" s="39">
        <f>VIII!P28*10</f>
        <v>0</v>
      </c>
      <c r="T27" s="38">
        <f>IX!O28</f>
        <v>0</v>
      </c>
      <c r="U27" s="38">
        <f>IX!P28*10</f>
        <v>0</v>
      </c>
      <c r="V27" s="39">
        <f>X!O28</f>
        <v>0</v>
      </c>
      <c r="W27" s="39">
        <f>X!P28*10</f>
        <v>0</v>
      </c>
      <c r="X27" s="38">
        <f>XI!O28</f>
        <v>0</v>
      </c>
      <c r="Y27" s="38">
        <f>XI!P28*10</f>
        <v>0</v>
      </c>
      <c r="Z27" s="39">
        <f>XII!O28</f>
        <v>0</v>
      </c>
      <c r="AA27" s="39">
        <f>XII!P28*10</f>
        <v>0</v>
      </c>
      <c r="AB27" s="157">
        <f t="shared" si="0"/>
        <v>-3.6799999999999997</v>
      </c>
      <c r="AC27" s="123">
        <f t="shared" si="1"/>
        <v>760</v>
      </c>
      <c r="AE27" s="30"/>
      <c r="AI27" s="34"/>
    </row>
    <row r="28" spans="1:35" ht="15" customHeight="1">
      <c r="A28" s="93">
        <f>HRÁČI!B15</f>
        <v>113</v>
      </c>
      <c r="B28" s="94" t="str">
        <f>HRÁČI!C15</f>
        <v>Danics</v>
      </c>
      <c r="C28" s="95" t="str">
        <f>HRÁČI!D15</f>
        <v>Erich</v>
      </c>
      <c r="D28" s="189">
        <f>I!O18</f>
        <v>26.299999999999997</v>
      </c>
      <c r="E28" s="122">
        <f>I!P18/0.1</f>
        <v>375</v>
      </c>
      <c r="F28" s="39">
        <f>'II'!O18</f>
        <v>-18.6</v>
      </c>
      <c r="G28" s="39">
        <f>'II'!P18/0.1</f>
        <v>87</v>
      </c>
      <c r="H28" s="38">
        <f>III!O18</f>
        <v>-8.68</v>
      </c>
      <c r="I28" s="38">
        <f>III!P18/0.1</f>
        <v>79</v>
      </c>
      <c r="J28" s="39">
        <f>'IV'!O18</f>
        <v>-8.66</v>
      </c>
      <c r="K28" s="39">
        <f>'IV'!P18*10</f>
        <v>103</v>
      </c>
      <c r="L28" s="38">
        <f>V!O18</f>
        <v>0</v>
      </c>
      <c r="M28" s="38">
        <f>V!P18*10</f>
        <v>0</v>
      </c>
      <c r="N28" s="39">
        <f>VI!O18</f>
        <v>0</v>
      </c>
      <c r="O28" s="39">
        <f>VI!P18*10</f>
        <v>0</v>
      </c>
      <c r="P28" s="38">
        <f>VII!O18</f>
        <v>-10.1</v>
      </c>
      <c r="Q28" s="38">
        <f>VII!P18*10</f>
        <v>78</v>
      </c>
      <c r="R28" s="39">
        <f>VIII!O18</f>
        <v>0</v>
      </c>
      <c r="S28" s="39">
        <f>VIII!P18*10</f>
        <v>0</v>
      </c>
      <c r="T28" s="38">
        <f>IX!O18</f>
        <v>0</v>
      </c>
      <c r="U28" s="38">
        <f>IX!P18*10</f>
        <v>0</v>
      </c>
      <c r="V28" s="39">
        <f>X!O18</f>
        <v>0</v>
      </c>
      <c r="W28" s="39">
        <f>X!P18*10</f>
        <v>0</v>
      </c>
      <c r="X28" s="38">
        <f>XI!O18</f>
        <v>0</v>
      </c>
      <c r="Y28" s="38">
        <f>XI!P18*10</f>
        <v>0</v>
      </c>
      <c r="Z28" s="39">
        <f>XII!O18</f>
        <v>0</v>
      </c>
      <c r="AA28" s="39">
        <f>XII!P18*10</f>
        <v>0</v>
      </c>
      <c r="AB28" s="157">
        <f t="shared" si="0"/>
        <v>-19.740000000000002</v>
      </c>
      <c r="AC28" s="123">
        <f t="shared" si="1"/>
        <v>722</v>
      </c>
      <c r="AE28" s="30"/>
      <c r="AI28" s="34"/>
    </row>
    <row r="29" spans="1:35" ht="15" customHeight="1">
      <c r="A29" s="93">
        <f>HRÁČI!B30</f>
        <v>128</v>
      </c>
      <c r="B29" s="94" t="str">
        <f>HRÁČI!C30</f>
        <v>Alfoldy</v>
      </c>
      <c r="C29" s="95" t="str">
        <f>HRÁČI!D30</f>
        <v>František</v>
      </c>
      <c r="D29" s="189">
        <f>I!O33</f>
        <v>-7.5</v>
      </c>
      <c r="E29" s="122">
        <f>I!P33/0.1</f>
        <v>61</v>
      </c>
      <c r="F29" s="39">
        <f>'II'!O33</f>
        <v>-0.35999999999999943</v>
      </c>
      <c r="G29" s="39">
        <f>'II'!P33/0.1</f>
        <v>90</v>
      </c>
      <c r="H29" s="38">
        <f>III!O33</f>
        <v>-28.56</v>
      </c>
      <c r="I29" s="38">
        <f>III!P33/0.1</f>
        <v>7</v>
      </c>
      <c r="J29" s="39">
        <f>'IV'!O33</f>
        <v>-14.52</v>
      </c>
      <c r="K29" s="39">
        <f>'IV'!P33*10</f>
        <v>114.00000000000003</v>
      </c>
      <c r="L29" s="38">
        <f>V!O33</f>
        <v>0</v>
      </c>
      <c r="M29" s="38">
        <f>V!P33*10</f>
        <v>0</v>
      </c>
      <c r="N29" s="39">
        <f>VI!O33</f>
        <v>0</v>
      </c>
      <c r="O29" s="39">
        <f>VI!P33*10</f>
        <v>0</v>
      </c>
      <c r="P29" s="38">
        <f>VII!O33</f>
        <v>-9.7</v>
      </c>
      <c r="Q29" s="38">
        <f>VII!P33*10</f>
        <v>158</v>
      </c>
      <c r="R29" s="39">
        <f>VIII!O33</f>
        <v>-12.94</v>
      </c>
      <c r="S29" s="39">
        <f>VIII!P33*10</f>
        <v>68</v>
      </c>
      <c r="T29" s="38">
        <f>IX!O33</f>
        <v>-18.44</v>
      </c>
      <c r="U29" s="38">
        <f>IX!P33*10</f>
        <v>23</v>
      </c>
      <c r="V29" s="39">
        <f>X!O33</f>
        <v>-1.4799999999999995</v>
      </c>
      <c r="W29" s="39">
        <f>X!P33*10</f>
        <v>171</v>
      </c>
      <c r="X29" s="38">
        <f>XI!O33</f>
        <v>0</v>
      </c>
      <c r="Y29" s="38">
        <f>XI!P33*10</f>
        <v>0</v>
      </c>
      <c r="Z29" s="39">
        <f>XII!O33</f>
        <v>0</v>
      </c>
      <c r="AA29" s="39">
        <f>XII!P33*10</f>
        <v>0</v>
      </c>
      <c r="AB29" s="157">
        <f t="shared" si="0"/>
        <v>-93.5</v>
      </c>
      <c r="AC29" s="123">
        <f t="shared" si="1"/>
        <v>692</v>
      </c>
      <c r="AE29" s="30"/>
      <c r="AI29" s="34"/>
    </row>
    <row r="30" spans="1:35" ht="15" customHeight="1">
      <c r="A30" s="93">
        <f>HRÁČI!B28</f>
        <v>126</v>
      </c>
      <c r="B30" s="94" t="str">
        <f>HRÁČI!C28</f>
        <v>Dohnány</v>
      </c>
      <c r="C30" s="95" t="str">
        <f>HRÁČI!D28</f>
        <v>Roman</v>
      </c>
      <c r="D30" s="189">
        <f>I!O31</f>
        <v>-22.86</v>
      </c>
      <c r="E30" s="122">
        <f>I!P31/0.1</f>
        <v>132</v>
      </c>
      <c r="F30" s="39">
        <f>'II'!O31</f>
        <v>-14.34</v>
      </c>
      <c r="G30" s="39">
        <f>'II'!P31/0.1</f>
        <v>20</v>
      </c>
      <c r="H30" s="38">
        <f>III!O31</f>
        <v>0</v>
      </c>
      <c r="I30" s="38">
        <f>III!P31/0.1</f>
        <v>0</v>
      </c>
      <c r="J30" s="39">
        <f>'IV'!O31</f>
        <v>0</v>
      </c>
      <c r="K30" s="39">
        <f>'IV'!P31*10</f>
        <v>0</v>
      </c>
      <c r="L30" s="38">
        <f>V!O31</f>
        <v>0</v>
      </c>
      <c r="M30" s="38">
        <f>V!P31*10</f>
        <v>0</v>
      </c>
      <c r="N30" s="39">
        <f>VI!O31</f>
        <v>0</v>
      </c>
      <c r="O30" s="39">
        <f>VI!P31*10</f>
        <v>0</v>
      </c>
      <c r="P30" s="38">
        <f>VII!O31</f>
        <v>-12.38</v>
      </c>
      <c r="Q30" s="38">
        <f>VII!P31*10</f>
        <v>103</v>
      </c>
      <c r="R30" s="39">
        <f>VIII!O31</f>
        <v>13.280000000000001</v>
      </c>
      <c r="S30" s="39">
        <f>VIII!P31*10</f>
        <v>159.00000000000003</v>
      </c>
      <c r="T30" s="38">
        <f>IX!O31</f>
        <v>-14.399999999999999</v>
      </c>
      <c r="U30" s="38">
        <f>IX!P31*10</f>
        <v>159</v>
      </c>
      <c r="V30" s="39">
        <f>X!O31</f>
        <v>2.139999999999999</v>
      </c>
      <c r="W30" s="39">
        <f>X!P31*10</f>
        <v>46.00000000000001</v>
      </c>
      <c r="X30" s="38">
        <f>XI!O31</f>
        <v>0</v>
      </c>
      <c r="Y30" s="38">
        <f>XI!P31*10</f>
        <v>0</v>
      </c>
      <c r="Z30" s="39">
        <f>XII!O31</f>
        <v>0</v>
      </c>
      <c r="AA30" s="39">
        <f>XII!P31*10</f>
        <v>0</v>
      </c>
      <c r="AB30" s="157">
        <f t="shared" si="0"/>
        <v>-48.56</v>
      </c>
      <c r="AC30" s="123">
        <f t="shared" si="1"/>
        <v>619</v>
      </c>
      <c r="AE30" s="30"/>
      <c r="AI30" s="34"/>
    </row>
    <row r="31" spans="1:35" ht="15" customHeight="1">
      <c r="A31" s="93">
        <f>HRÁČI!B11</f>
        <v>109</v>
      </c>
      <c r="B31" s="94" t="str">
        <f>HRÁČI!C11</f>
        <v>Andraščíková  </v>
      </c>
      <c r="C31" s="95" t="str">
        <f>HRÁČI!D11</f>
        <v>Beáta</v>
      </c>
      <c r="D31" s="189">
        <f>I!O14</f>
        <v>-3.379999999999999</v>
      </c>
      <c r="E31" s="122">
        <f>I!P14/0.1</f>
        <v>97</v>
      </c>
      <c r="F31" s="39">
        <f>'II'!O14</f>
        <v>-5.68</v>
      </c>
      <c r="G31" s="39">
        <f>'II'!P14/0.1</f>
        <v>34</v>
      </c>
      <c r="H31" s="38">
        <f>III!O14</f>
        <v>-16.04</v>
      </c>
      <c r="I31" s="38">
        <f>III!P14/0.1</f>
        <v>53.00000000000001</v>
      </c>
      <c r="J31" s="39">
        <f>'IV'!O14</f>
        <v>10.879999999999999</v>
      </c>
      <c r="K31" s="39">
        <f>'IV'!P14*10</f>
        <v>87</v>
      </c>
      <c r="L31" s="38">
        <f>V!O14</f>
        <v>-18.419999999999998</v>
      </c>
      <c r="M31" s="38">
        <f>V!P14*10</f>
        <v>72</v>
      </c>
      <c r="N31" s="39">
        <f>VI!O14</f>
        <v>-10.940000000000001</v>
      </c>
      <c r="O31" s="39">
        <f>VI!P14*10</f>
        <v>15</v>
      </c>
      <c r="P31" s="38">
        <f>VII!O14</f>
        <v>-10.3</v>
      </c>
      <c r="Q31" s="38">
        <f>VII!P14*10</f>
        <v>95</v>
      </c>
      <c r="R31" s="39">
        <f>VIII!O14</f>
        <v>0</v>
      </c>
      <c r="S31" s="39">
        <f>VIII!P14*10</f>
        <v>0</v>
      </c>
      <c r="T31" s="38">
        <f>IX!O14</f>
        <v>0</v>
      </c>
      <c r="U31" s="38">
        <f>IX!P14*10</f>
        <v>0</v>
      </c>
      <c r="V31" s="39">
        <f>X!O14</f>
        <v>0</v>
      </c>
      <c r="W31" s="39">
        <f>X!P14*10</f>
        <v>0</v>
      </c>
      <c r="X31" s="38">
        <f>XI!O14</f>
        <v>0</v>
      </c>
      <c r="Y31" s="38">
        <f>XI!P14*10</f>
        <v>0</v>
      </c>
      <c r="Z31" s="39">
        <f>XII!O14</f>
        <v>0</v>
      </c>
      <c r="AA31" s="39">
        <f>XII!P14*10</f>
        <v>0</v>
      </c>
      <c r="AB31" s="157">
        <f t="shared" si="0"/>
        <v>-53.879999999999995</v>
      </c>
      <c r="AC31" s="123">
        <f t="shared" si="1"/>
        <v>453</v>
      </c>
      <c r="AE31" s="30"/>
      <c r="AI31" s="34"/>
    </row>
    <row r="32" spans="1:35" ht="15" customHeight="1">
      <c r="A32" s="93">
        <f>HRÁČI!B23</f>
        <v>121</v>
      </c>
      <c r="B32" s="94" t="str">
        <f>HRÁČI!C23</f>
        <v>Svätojánsky</v>
      </c>
      <c r="C32" s="95" t="str">
        <f>HRÁČI!D23</f>
        <v>Daniel</v>
      </c>
      <c r="D32" s="189">
        <f>I!O26</f>
        <v>-3.92</v>
      </c>
      <c r="E32" s="122">
        <f>I!P26/0.1</f>
        <v>104</v>
      </c>
      <c r="F32" s="39">
        <f>'II'!O26</f>
        <v>-7.82</v>
      </c>
      <c r="G32" s="39">
        <f>'II'!P26/0.1</f>
        <v>74</v>
      </c>
      <c r="H32" s="38">
        <f>III!O26</f>
        <v>0</v>
      </c>
      <c r="I32" s="38">
        <f>III!P26/0.1</f>
        <v>0</v>
      </c>
      <c r="J32" s="39">
        <f>'IV'!O26</f>
        <v>0</v>
      </c>
      <c r="K32" s="39">
        <f>'IV'!P26*10</f>
        <v>0</v>
      </c>
      <c r="L32" s="38">
        <f>V!O26</f>
        <v>0</v>
      </c>
      <c r="M32" s="38">
        <f>V!P26*10</f>
        <v>0</v>
      </c>
      <c r="N32" s="39">
        <f>VI!O26</f>
        <v>0</v>
      </c>
      <c r="O32" s="39">
        <f>VI!P26*10</f>
        <v>0</v>
      </c>
      <c r="P32" s="38">
        <f>VII!O26</f>
        <v>0</v>
      </c>
      <c r="Q32" s="38">
        <f>VII!P26*10</f>
        <v>0</v>
      </c>
      <c r="R32" s="39">
        <f>VIII!O26</f>
        <v>0</v>
      </c>
      <c r="S32" s="39">
        <f>VIII!P26*10</f>
        <v>0</v>
      </c>
      <c r="T32" s="38">
        <f>IX!O26</f>
        <v>0</v>
      </c>
      <c r="U32" s="38">
        <f>IX!P26*10</f>
        <v>0</v>
      </c>
      <c r="V32" s="39">
        <f>X!O26</f>
        <v>0</v>
      </c>
      <c r="W32" s="39">
        <f>X!P26*10</f>
        <v>0</v>
      </c>
      <c r="X32" s="38">
        <f>XI!O26</f>
        <v>0</v>
      </c>
      <c r="Y32" s="38">
        <f>XI!P26*10</f>
        <v>0</v>
      </c>
      <c r="Z32" s="39">
        <f>XII!O26</f>
        <v>0</v>
      </c>
      <c r="AA32" s="39">
        <f>XII!P26*10</f>
        <v>0</v>
      </c>
      <c r="AB32" s="157">
        <f t="shared" si="0"/>
        <v>-11.74</v>
      </c>
      <c r="AC32" s="123">
        <f t="shared" si="1"/>
        <v>178</v>
      </c>
      <c r="AE32" s="30"/>
      <c r="AI32" s="34"/>
    </row>
    <row r="33" spans="1:35" ht="15" customHeight="1">
      <c r="A33" s="93">
        <f>HRÁČI!B13</f>
        <v>111</v>
      </c>
      <c r="B33" s="94" t="str">
        <f>HRÁČI!C13</f>
        <v>Andraščíková  </v>
      </c>
      <c r="C33" s="95" t="str">
        <f>HRÁČI!D13</f>
        <v>Katarína</v>
      </c>
      <c r="D33" s="189">
        <f>I!O16</f>
        <v>-10.5</v>
      </c>
      <c r="E33" s="122">
        <f>I!P16/0.1</f>
        <v>0</v>
      </c>
      <c r="F33" s="39">
        <f>'II'!O16</f>
        <v>-4.199999999999999</v>
      </c>
      <c r="G33" s="39">
        <f>'II'!P16/0.1</f>
        <v>37.99999999999999</v>
      </c>
      <c r="H33" s="38">
        <f>III!O16</f>
        <v>-13.059999999999999</v>
      </c>
      <c r="I33" s="38">
        <f>III!P16/0.1</f>
        <v>89</v>
      </c>
      <c r="J33" s="39">
        <f>'IV'!O16</f>
        <v>0</v>
      </c>
      <c r="K33" s="39">
        <f>'IV'!P16*10</f>
        <v>0</v>
      </c>
      <c r="L33" s="38">
        <f>V!O16</f>
        <v>0</v>
      </c>
      <c r="M33" s="38">
        <f>V!P16*10</f>
        <v>0</v>
      </c>
      <c r="N33" s="39">
        <f>VI!O16</f>
        <v>0</v>
      </c>
      <c r="O33" s="39">
        <f>VI!P16*10</f>
        <v>0</v>
      </c>
      <c r="P33" s="38">
        <f>VII!O16</f>
        <v>0</v>
      </c>
      <c r="Q33" s="38">
        <f>VII!P16*10</f>
        <v>0</v>
      </c>
      <c r="R33" s="39">
        <f>VIII!O16</f>
        <v>0</v>
      </c>
      <c r="S33" s="39">
        <f>VIII!P16*10</f>
        <v>0</v>
      </c>
      <c r="T33" s="38">
        <f>IX!O16</f>
        <v>0</v>
      </c>
      <c r="U33" s="38">
        <f>IX!P16*10</f>
        <v>0</v>
      </c>
      <c r="V33" s="39">
        <f>X!O16</f>
        <v>0</v>
      </c>
      <c r="W33" s="39">
        <f>X!P16*10</f>
        <v>0</v>
      </c>
      <c r="X33" s="38">
        <f>XI!O16</f>
        <v>0</v>
      </c>
      <c r="Y33" s="38">
        <f>XI!P16*10</f>
        <v>0</v>
      </c>
      <c r="Z33" s="39">
        <f>XII!O16</f>
        <v>0</v>
      </c>
      <c r="AA33" s="39">
        <f>XII!P16*10</f>
        <v>0</v>
      </c>
      <c r="AB33" s="157">
        <f t="shared" si="0"/>
        <v>-27.759999999999998</v>
      </c>
      <c r="AC33" s="123">
        <f t="shared" si="1"/>
        <v>127</v>
      </c>
      <c r="AE33" s="30"/>
      <c r="AI33" s="34"/>
    </row>
    <row r="34" spans="1:31" ht="15" customHeight="1">
      <c r="A34" s="30"/>
      <c r="B34" s="30"/>
      <c r="C34" s="30"/>
      <c r="D34" s="190">
        <f>SUM(D4:D33)</f>
        <v>0</v>
      </c>
      <c r="E34" s="194">
        <f aca="true" t="shared" si="2" ref="E34:AB34">SUM(E4:E33)</f>
        <v>2149</v>
      </c>
      <c r="F34" s="195">
        <f t="shared" si="2"/>
        <v>7.105427357601002E-15</v>
      </c>
      <c r="G34" s="195">
        <f t="shared" si="2"/>
        <v>1898</v>
      </c>
      <c r="H34" s="195">
        <f t="shared" si="2"/>
        <v>0</v>
      </c>
      <c r="I34" s="195">
        <f t="shared" si="2"/>
        <v>2123</v>
      </c>
      <c r="J34" s="195">
        <f t="shared" si="2"/>
        <v>0</v>
      </c>
      <c r="K34" s="195">
        <f t="shared" si="2"/>
        <v>1580</v>
      </c>
      <c r="L34" s="195">
        <f t="shared" si="2"/>
        <v>-7.105427357601002E-15</v>
      </c>
      <c r="M34" s="195">
        <f t="shared" si="2"/>
        <v>1989</v>
      </c>
      <c r="N34" s="195">
        <f t="shared" si="2"/>
        <v>-3.552713678800501E-15</v>
      </c>
      <c r="O34" s="195">
        <f t="shared" si="2"/>
        <v>1564</v>
      </c>
      <c r="P34" s="195">
        <f t="shared" si="2"/>
        <v>8.881784197001252E-15</v>
      </c>
      <c r="Q34" s="195">
        <f t="shared" si="2"/>
        <v>2116</v>
      </c>
      <c r="R34" s="195">
        <f t="shared" si="2"/>
        <v>-8.881784197001252E-15</v>
      </c>
      <c r="S34" s="195">
        <f t="shared" si="2"/>
        <v>1873</v>
      </c>
      <c r="T34" s="195">
        <f t="shared" si="2"/>
        <v>-3.552713678800501E-15</v>
      </c>
      <c r="U34" s="195">
        <f t="shared" si="2"/>
        <v>976</v>
      </c>
      <c r="V34" s="195">
        <f t="shared" si="2"/>
        <v>-7.993605777301127E-15</v>
      </c>
      <c r="W34" s="195">
        <f t="shared" si="2"/>
        <v>1619</v>
      </c>
      <c r="X34" s="195">
        <f t="shared" si="2"/>
        <v>0</v>
      </c>
      <c r="Y34" s="195">
        <f t="shared" si="2"/>
        <v>2180</v>
      </c>
      <c r="Z34" s="195">
        <f t="shared" si="2"/>
        <v>-3.552713678800501E-15</v>
      </c>
      <c r="AA34" s="195">
        <f t="shared" si="2"/>
        <v>1823</v>
      </c>
      <c r="AB34" s="195">
        <f t="shared" si="2"/>
        <v>-1.1368683772161603E-13</v>
      </c>
      <c r="AC34" s="196">
        <f>SUM(AC4:AC33)</f>
        <v>21890</v>
      </c>
      <c r="AE34" s="29"/>
    </row>
    <row r="35" spans="1:34" ht="24.75" customHeight="1">
      <c r="A35" s="30"/>
      <c r="B35" s="30"/>
      <c r="C35" s="30"/>
      <c r="D35" s="33"/>
      <c r="E35" s="33"/>
      <c r="F35" s="33"/>
      <c r="G35" s="34"/>
      <c r="H35" s="34"/>
      <c r="I35" s="33"/>
      <c r="J35" s="33"/>
      <c r="K35" s="33"/>
      <c r="L35" s="33"/>
      <c r="M35" s="34"/>
      <c r="N35" s="34"/>
      <c r="AC35" s="43"/>
      <c r="AD35" s="24"/>
      <c r="AF35" s="24"/>
      <c r="AG35" s="24"/>
      <c r="AH35" s="24"/>
    </row>
    <row r="36" spans="1:34" ht="15.75" customHeight="1">
      <c r="A36" s="30"/>
      <c r="B36" s="30"/>
      <c r="C36" s="30"/>
      <c r="D36" s="33"/>
      <c r="E36" s="33"/>
      <c r="F36" s="33"/>
      <c r="G36" s="35"/>
      <c r="H36" s="35"/>
      <c r="I36" s="33"/>
      <c r="J36" s="33"/>
      <c r="K36" s="33"/>
      <c r="L36" s="33"/>
      <c r="M36" s="34"/>
      <c r="N36" s="34"/>
      <c r="AC36" s="43"/>
      <c r="AD36" s="24"/>
      <c r="AF36" s="24"/>
      <c r="AG36" s="24"/>
      <c r="AH36" s="24"/>
    </row>
    <row r="37" spans="1:34" ht="15.75" customHeight="1">
      <c r="A37" s="30"/>
      <c r="B37" s="30"/>
      <c r="C37" s="30"/>
      <c r="D37" s="33"/>
      <c r="E37" s="33"/>
      <c r="F37" s="33"/>
      <c r="G37" s="35"/>
      <c r="H37" s="35"/>
      <c r="I37" s="33"/>
      <c r="J37" s="33"/>
      <c r="K37" s="33"/>
      <c r="L37" s="33"/>
      <c r="M37" s="34"/>
      <c r="N37" s="34"/>
      <c r="AC37" s="43"/>
      <c r="AD37" s="24"/>
      <c r="AF37" s="24"/>
      <c r="AG37" s="24"/>
      <c r="AH37" s="24"/>
    </row>
    <row r="38" spans="1:34" ht="15.75" customHeight="1">
      <c r="A38" s="30"/>
      <c r="B38" s="30"/>
      <c r="C38" s="30"/>
      <c r="D38" s="33"/>
      <c r="E38" s="33"/>
      <c r="F38" s="33"/>
      <c r="G38" s="35"/>
      <c r="H38" s="35"/>
      <c r="I38" s="33"/>
      <c r="J38" s="33"/>
      <c r="K38" s="33"/>
      <c r="L38" s="33"/>
      <c r="M38" s="34"/>
      <c r="N38" s="34"/>
      <c r="AC38" s="43"/>
      <c r="AD38" s="24"/>
      <c r="AF38" s="24"/>
      <c r="AG38" s="24"/>
      <c r="AH38" s="24"/>
    </row>
    <row r="39" spans="1:34" ht="15.75" customHeight="1">
      <c r="A39" s="30"/>
      <c r="B39" s="30"/>
      <c r="C39" s="30"/>
      <c r="D39" s="33"/>
      <c r="E39" s="33"/>
      <c r="F39" s="33"/>
      <c r="G39" s="35"/>
      <c r="H39" s="35"/>
      <c r="I39" s="33"/>
      <c r="J39" s="33"/>
      <c r="K39" s="33"/>
      <c r="L39" s="33"/>
      <c r="M39" s="34"/>
      <c r="N39" s="34"/>
      <c r="AC39" s="43"/>
      <c r="AD39" s="24"/>
      <c r="AF39" s="24"/>
      <c r="AG39" s="24"/>
      <c r="AH39" s="24"/>
    </row>
    <row r="40" spans="1:34" ht="15.75" customHeight="1">
      <c r="A40" s="30"/>
      <c r="B40" s="30"/>
      <c r="C40" s="30"/>
      <c r="D40" s="33"/>
      <c r="E40" s="33"/>
      <c r="F40" s="33"/>
      <c r="G40" s="35"/>
      <c r="H40" s="35"/>
      <c r="I40" s="33"/>
      <c r="J40" s="33"/>
      <c r="K40" s="33"/>
      <c r="L40" s="33"/>
      <c r="M40" s="34"/>
      <c r="N40" s="34"/>
      <c r="AC40" s="43"/>
      <c r="AD40" s="24"/>
      <c r="AF40" s="24"/>
      <c r="AG40" s="24"/>
      <c r="AH40" s="24"/>
    </row>
    <row r="41" spans="1:34" ht="15.75" customHeight="1">
      <c r="A41" s="30"/>
      <c r="B41" s="30"/>
      <c r="C41" s="30"/>
      <c r="D41" s="33"/>
      <c r="E41" s="33"/>
      <c r="F41" s="33"/>
      <c r="G41" s="35"/>
      <c r="H41" s="35"/>
      <c r="I41" s="33"/>
      <c r="J41" s="33"/>
      <c r="K41" s="33"/>
      <c r="L41" s="33"/>
      <c r="M41" s="34"/>
      <c r="N41" s="34"/>
      <c r="AC41" s="43"/>
      <c r="AD41" s="24"/>
      <c r="AF41" s="24"/>
      <c r="AG41" s="24"/>
      <c r="AH41" s="24"/>
    </row>
    <row r="42" spans="1:34" ht="15.75" customHeight="1">
      <c r="A42" s="30"/>
      <c r="B42" s="30"/>
      <c r="C42" s="30"/>
      <c r="D42" s="33"/>
      <c r="E42" s="33"/>
      <c r="F42" s="33"/>
      <c r="I42" s="33"/>
      <c r="J42" s="33"/>
      <c r="K42" s="33"/>
      <c r="L42" s="33"/>
      <c r="M42" s="34"/>
      <c r="N42" s="34"/>
      <c r="AC42" s="43"/>
      <c r="AD42" s="24"/>
      <c r="AF42" s="24"/>
      <c r="AG42" s="24"/>
      <c r="AH42" s="24"/>
    </row>
    <row r="43" spans="1:34" ht="15.75" customHeight="1">
      <c r="A43" s="30"/>
      <c r="B43" s="30"/>
      <c r="C43" s="30"/>
      <c r="D43" s="33"/>
      <c r="E43" s="33"/>
      <c r="F43" s="33"/>
      <c r="I43" s="33"/>
      <c r="J43" s="33"/>
      <c r="K43" s="33"/>
      <c r="L43" s="33"/>
      <c r="M43" s="34"/>
      <c r="N43" s="34"/>
      <c r="AC43" s="43"/>
      <c r="AD43" s="24"/>
      <c r="AF43" s="24"/>
      <c r="AG43" s="24"/>
      <c r="AH43" s="24"/>
    </row>
    <row r="44" spans="1:34" ht="15.75" customHeight="1">
      <c r="A44" s="30"/>
      <c r="B44" s="30"/>
      <c r="C44" s="30"/>
      <c r="D44" s="33"/>
      <c r="E44" s="33"/>
      <c r="F44" s="33"/>
      <c r="G44" s="33"/>
      <c r="H44" s="33"/>
      <c r="I44" s="33"/>
      <c r="J44" s="33"/>
      <c r="K44" s="33"/>
      <c r="L44" s="33"/>
      <c r="M44" s="34"/>
      <c r="N44" s="34"/>
      <c r="AC44" s="43"/>
      <c r="AD44" s="24"/>
      <c r="AF44" s="24"/>
      <c r="AG44" s="24"/>
      <c r="AH44" s="24"/>
    </row>
    <row r="45" spans="1:34" ht="15.75" customHeight="1">
      <c r="A45" s="30"/>
      <c r="B45" s="30"/>
      <c r="C45" s="30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34"/>
      <c r="AC45" s="43"/>
      <c r="AD45" s="24"/>
      <c r="AF45" s="24"/>
      <c r="AG45" s="24"/>
      <c r="AH45" s="24"/>
    </row>
    <row r="46" spans="1:34" ht="15.75" customHeight="1">
      <c r="A46" s="24"/>
      <c r="B46" s="30"/>
      <c r="C46" s="30"/>
      <c r="D46" s="33"/>
      <c r="G46" s="33"/>
      <c r="H46" s="33"/>
      <c r="I46" s="33"/>
      <c r="J46" s="33"/>
      <c r="K46" s="33"/>
      <c r="L46" s="33"/>
      <c r="AC46" s="43"/>
      <c r="AD46" s="24"/>
      <c r="AF46" s="24"/>
      <c r="AG46" s="24"/>
      <c r="AH46" s="24"/>
    </row>
    <row r="47" spans="1:34" ht="15.75" customHeight="1">
      <c r="A47" s="24"/>
      <c r="B47" s="30"/>
      <c r="C47" s="30"/>
      <c r="D47" s="33"/>
      <c r="G47" s="33"/>
      <c r="H47" s="33"/>
      <c r="I47" s="33"/>
      <c r="J47" s="33"/>
      <c r="K47" s="33"/>
      <c r="L47" s="33"/>
      <c r="AC47" s="43"/>
      <c r="AD47" s="24"/>
      <c r="AF47" s="24"/>
      <c r="AG47" s="24"/>
      <c r="AH47" s="24"/>
    </row>
    <row r="48" spans="1:34" ht="15.75" customHeight="1">
      <c r="A48" s="24"/>
      <c r="B48" s="30"/>
      <c r="C48" s="30"/>
      <c r="D48" s="33"/>
      <c r="G48" s="33"/>
      <c r="H48" s="33"/>
      <c r="I48" s="33"/>
      <c r="J48" s="33"/>
      <c r="K48" s="33"/>
      <c r="L48" s="33"/>
      <c r="AC48" s="43"/>
      <c r="AD48" s="24"/>
      <c r="AF48" s="24"/>
      <c r="AG48" s="24"/>
      <c r="AH48" s="24"/>
    </row>
    <row r="49" spans="1:34" ht="15.75" customHeight="1">
      <c r="A49" s="24"/>
      <c r="B49" s="30"/>
      <c r="C49" s="30"/>
      <c r="D49" s="33"/>
      <c r="G49" s="33"/>
      <c r="H49" s="33"/>
      <c r="I49" s="33"/>
      <c r="J49" s="33"/>
      <c r="K49" s="33"/>
      <c r="L49" s="33"/>
      <c r="AC49" s="43"/>
      <c r="AD49" s="24"/>
      <c r="AF49" s="24"/>
      <c r="AG49" s="24"/>
      <c r="AH49" s="24"/>
    </row>
    <row r="50" spans="30:34" ht="15.75" customHeight="1">
      <c r="AD50" s="24"/>
      <c r="AF50" s="24"/>
      <c r="AG50" s="24"/>
      <c r="AH50" s="24"/>
    </row>
    <row r="51" spans="30:34" ht="15.75" customHeight="1">
      <c r="AD51" s="24"/>
      <c r="AF51" s="24"/>
      <c r="AG51" s="24"/>
      <c r="AH51" s="24"/>
    </row>
    <row r="52" spans="30:34" ht="15.75" customHeight="1">
      <c r="AD52" s="24"/>
      <c r="AF52" s="24"/>
      <c r="AG52" s="24"/>
      <c r="AH52" s="24"/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</sheetData>
  <sheetProtection/>
  <mergeCells count="2">
    <mergeCell ref="B1:G1"/>
    <mergeCell ref="B3:C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14"/>
  <dimension ref="A1:W49"/>
  <sheetViews>
    <sheetView showGridLines="0" zoomScalePageLayoutView="0" workbookViewId="0" topLeftCell="A1">
      <selection activeCell="I9" sqref="I9"/>
    </sheetView>
  </sheetViews>
  <sheetFormatPr defaultColWidth="9.140625" defaultRowHeight="12.75"/>
  <cols>
    <col min="1" max="1" width="6.57421875" style="26" customWidth="1"/>
    <col min="2" max="2" width="13.57421875" style="27" customWidth="1"/>
    <col min="3" max="3" width="8.28125" style="27" customWidth="1"/>
    <col min="4" max="15" width="5.8515625" style="24" customWidth="1"/>
    <col min="16" max="16" width="9.8515625" style="44" customWidth="1"/>
    <col min="17" max="17" width="9.140625" style="24" customWidth="1"/>
    <col min="18" max="18" width="9.140625" style="30" customWidth="1"/>
    <col min="19" max="19" width="9.140625" style="24" customWidth="1"/>
    <col min="20" max="22" width="9.140625" style="30" customWidth="1"/>
    <col min="23" max="16384" width="9.140625" style="24" customWidth="1"/>
  </cols>
  <sheetData>
    <row r="1" spans="1:19" ht="25.5" customHeight="1">
      <c r="A1" s="51" t="s">
        <v>49</v>
      </c>
      <c r="B1" s="234" t="s">
        <v>50</v>
      </c>
      <c r="C1" s="234"/>
      <c r="D1" s="235"/>
      <c r="E1" s="235"/>
      <c r="F1" s="83" t="s">
        <v>51</v>
      </c>
      <c r="G1" s="84"/>
      <c r="H1" s="85"/>
      <c r="I1" s="86"/>
      <c r="J1" s="87"/>
      <c r="K1" s="87"/>
      <c r="L1" s="87"/>
      <c r="M1" s="87"/>
      <c r="N1" s="87"/>
      <c r="O1" s="87"/>
      <c r="P1" s="88"/>
      <c r="Q1" s="29"/>
      <c r="S1" s="29"/>
    </row>
    <row r="2" spans="1:19" ht="14.25">
      <c r="A2" s="89"/>
      <c r="B2" s="90"/>
      <c r="C2" s="91"/>
      <c r="D2" s="31" t="s">
        <v>43</v>
      </c>
      <c r="E2" s="25" t="s">
        <v>34</v>
      </c>
      <c r="F2" s="25" t="s">
        <v>35</v>
      </c>
      <c r="G2" s="25" t="s">
        <v>36</v>
      </c>
      <c r="H2" s="25" t="s">
        <v>37</v>
      </c>
      <c r="I2" s="25" t="s">
        <v>38</v>
      </c>
      <c r="J2" s="25" t="s">
        <v>39</v>
      </c>
      <c r="K2" s="25" t="s">
        <v>40</v>
      </c>
      <c r="L2" s="25" t="s">
        <v>41</v>
      </c>
      <c r="M2" s="25" t="s">
        <v>42</v>
      </c>
      <c r="N2" s="25" t="s">
        <v>76</v>
      </c>
      <c r="O2" s="25" t="s">
        <v>77</v>
      </c>
      <c r="P2" s="42"/>
      <c r="Q2" s="30"/>
      <c r="S2" s="30"/>
    </row>
    <row r="3" spans="1:19" ht="21" customHeight="1">
      <c r="A3" s="92" t="s">
        <v>3</v>
      </c>
      <c r="B3" s="236" t="s">
        <v>4</v>
      </c>
      <c r="C3" s="237"/>
      <c r="D3" s="160" t="s">
        <v>49</v>
      </c>
      <c r="E3" s="161" t="s">
        <v>49</v>
      </c>
      <c r="F3" s="160" t="s">
        <v>49</v>
      </c>
      <c r="G3" s="161" t="s">
        <v>49</v>
      </c>
      <c r="H3" s="160" t="s">
        <v>49</v>
      </c>
      <c r="I3" s="161" t="s">
        <v>49</v>
      </c>
      <c r="J3" s="160" t="s">
        <v>49</v>
      </c>
      <c r="K3" s="161" t="s">
        <v>49</v>
      </c>
      <c r="L3" s="160" t="s">
        <v>49</v>
      </c>
      <c r="M3" s="161" t="s">
        <v>49</v>
      </c>
      <c r="N3" s="160" t="s">
        <v>49</v>
      </c>
      <c r="O3" s="161" t="s">
        <v>49</v>
      </c>
      <c r="P3" s="125" t="s">
        <v>49</v>
      </c>
      <c r="Q3" s="30"/>
      <c r="R3" s="32"/>
      <c r="S3" s="30"/>
    </row>
    <row r="4" spans="1:23" ht="15" customHeight="1">
      <c r="A4" s="93">
        <f>HRÁČI!B6</f>
        <v>104</v>
      </c>
      <c r="B4" s="94" t="str">
        <f>HRÁČI!C6</f>
        <v>Vavrík  </v>
      </c>
      <c r="C4" s="95" t="str">
        <f>HRÁČI!D6</f>
        <v>Roman</v>
      </c>
      <c r="D4" s="158">
        <f>I!O9</f>
        <v>2.1400000000000006</v>
      </c>
      <c r="E4" s="159">
        <f>'II'!O9</f>
        <v>9.7</v>
      </c>
      <c r="F4" s="158">
        <f>III!O9</f>
        <v>24.46</v>
      </c>
      <c r="G4" s="159">
        <f>'IV'!O9</f>
        <v>7.279999999999999</v>
      </c>
      <c r="H4" s="158">
        <f>V!O9</f>
        <v>18.14</v>
      </c>
      <c r="I4" s="159">
        <f>VI!O9</f>
        <v>7.74</v>
      </c>
      <c r="J4" s="158">
        <f>VII!O9</f>
        <v>5.98</v>
      </c>
      <c r="K4" s="159">
        <f>VIII!O9</f>
        <v>32.76</v>
      </c>
      <c r="L4" s="158">
        <f>IX!O9</f>
        <v>12.82</v>
      </c>
      <c r="M4" s="159">
        <f>X!O9</f>
        <v>0</v>
      </c>
      <c r="N4" s="158">
        <f>XI!O9</f>
        <v>19.619999999999997</v>
      </c>
      <c r="O4" s="159">
        <f>XII!O9</f>
        <v>6.92</v>
      </c>
      <c r="P4" s="191">
        <f aca="true" t="shared" si="0" ref="P4:P33">SUM(D4:O4)</f>
        <v>147.55999999999997</v>
      </c>
      <c r="Q4" s="30"/>
      <c r="S4" s="30"/>
      <c r="W4" s="33"/>
    </row>
    <row r="5" spans="1:23" ht="15" customHeight="1">
      <c r="A5" s="93">
        <f>HRÁČI!B10</f>
        <v>108</v>
      </c>
      <c r="B5" s="94" t="str">
        <f>HRÁČI!C10</f>
        <v>Vavríková</v>
      </c>
      <c r="C5" s="95" t="str">
        <f>HRÁČI!D10</f>
        <v>Lucia</v>
      </c>
      <c r="D5" s="158">
        <f>I!O13</f>
        <v>0.2999999999999998</v>
      </c>
      <c r="E5" s="159">
        <f>'II'!O13</f>
        <v>7.84</v>
      </c>
      <c r="F5" s="158">
        <f>III!O13</f>
        <v>7.74</v>
      </c>
      <c r="G5" s="159">
        <f>'IV'!O13</f>
        <v>3.08</v>
      </c>
      <c r="H5" s="158">
        <f>V!O13</f>
        <v>23.9</v>
      </c>
      <c r="I5" s="159">
        <f>VI!O13</f>
        <v>7.88</v>
      </c>
      <c r="J5" s="158">
        <f>VII!O13</f>
        <v>19.380000000000003</v>
      </c>
      <c r="K5" s="159">
        <f>VIII!O13</f>
        <v>17.96</v>
      </c>
      <c r="L5" s="158">
        <f>IX!O13</f>
        <v>-16.46</v>
      </c>
      <c r="M5" s="159">
        <f>X!O13</f>
        <v>22.06</v>
      </c>
      <c r="N5" s="158">
        <f>XI!O13</f>
        <v>9.34</v>
      </c>
      <c r="O5" s="159">
        <f>XII!O13</f>
        <v>-3.44</v>
      </c>
      <c r="P5" s="191">
        <f t="shared" si="0"/>
        <v>99.58000000000001</v>
      </c>
      <c r="Q5" s="30"/>
      <c r="S5" s="30"/>
      <c r="W5" s="33"/>
    </row>
    <row r="6" spans="1:23" ht="15" customHeight="1">
      <c r="A6" s="93">
        <f>HRÁČI!B29</f>
        <v>127</v>
      </c>
      <c r="B6" s="94" t="str">
        <f>HRÁČI!C29</f>
        <v>Gavula</v>
      </c>
      <c r="C6" s="95" t="str">
        <f>HRÁČI!D29</f>
        <v>Gabriel</v>
      </c>
      <c r="D6" s="158">
        <f>I!O32</f>
        <v>20.34</v>
      </c>
      <c r="E6" s="159">
        <f>'II'!O32</f>
        <v>19.06</v>
      </c>
      <c r="F6" s="158">
        <f>III!O32</f>
        <v>-6.42</v>
      </c>
      <c r="G6" s="159">
        <f>'IV'!O32</f>
        <v>5.5</v>
      </c>
      <c r="H6" s="158">
        <f>V!O32</f>
        <v>18.88</v>
      </c>
      <c r="I6" s="159">
        <f>VI!O32</f>
        <v>0</v>
      </c>
      <c r="J6" s="158">
        <f>VII!O32</f>
        <v>-8.52</v>
      </c>
      <c r="K6" s="159">
        <f>VIII!O32</f>
        <v>-1.8399999999999999</v>
      </c>
      <c r="L6" s="158">
        <f>IX!O32</f>
        <v>12.079999999999998</v>
      </c>
      <c r="M6" s="159">
        <f>X!O32</f>
        <v>17.119999999999997</v>
      </c>
      <c r="N6" s="158">
        <f>XI!O32</f>
        <v>-13.1</v>
      </c>
      <c r="O6" s="159">
        <f>XII!O32</f>
        <v>25.96</v>
      </c>
      <c r="P6" s="191">
        <f t="shared" si="0"/>
        <v>89.05999999999999</v>
      </c>
      <c r="Q6" s="30"/>
      <c r="S6" s="30"/>
      <c r="W6" s="33"/>
    </row>
    <row r="7" spans="1:23" ht="15" customHeight="1">
      <c r="A7" s="93">
        <f>HRÁČI!B18</f>
        <v>116</v>
      </c>
      <c r="B7" s="94" t="str">
        <f>HRÁČI!C18</f>
        <v>Učník</v>
      </c>
      <c r="C7" s="95" t="str">
        <f>HRÁČI!D18</f>
        <v>Stanislav</v>
      </c>
      <c r="D7" s="158">
        <f>I!O21</f>
        <v>-8.379999999999999</v>
      </c>
      <c r="E7" s="159">
        <f>'II'!O21</f>
        <v>3.9200000000000004</v>
      </c>
      <c r="F7" s="158">
        <f>III!O21</f>
        <v>20.84</v>
      </c>
      <c r="G7" s="159">
        <f>'IV'!O21</f>
        <v>8</v>
      </c>
      <c r="H7" s="158">
        <f>V!O21</f>
        <v>8.02</v>
      </c>
      <c r="I7" s="159">
        <f>VI!O21</f>
        <v>-4.88</v>
      </c>
      <c r="J7" s="158">
        <f>VII!O21</f>
        <v>2.36</v>
      </c>
      <c r="K7" s="159">
        <f>VIII!O21</f>
        <v>27.8</v>
      </c>
      <c r="L7" s="158">
        <f>IX!O21</f>
        <v>9.719999999999999</v>
      </c>
      <c r="M7" s="159">
        <f>X!O21</f>
        <v>11.28</v>
      </c>
      <c r="N7" s="158">
        <f>XI!O21</f>
        <v>-2.84</v>
      </c>
      <c r="O7" s="159">
        <f>XII!O21</f>
        <v>-2.5599999999999996</v>
      </c>
      <c r="P7" s="191">
        <f t="shared" si="0"/>
        <v>73.28</v>
      </c>
      <c r="Q7" s="30"/>
      <c r="R7"/>
      <c r="S7" s="30"/>
      <c r="T7" s="34"/>
      <c r="W7" s="34"/>
    </row>
    <row r="8" spans="1:23" ht="15" customHeight="1">
      <c r="A8" s="93">
        <f>HRÁČI!B3</f>
        <v>101</v>
      </c>
      <c r="B8" s="94" t="str">
        <f>HRÁČI!C3</f>
        <v>Dobiaš</v>
      </c>
      <c r="C8" s="95" t="str">
        <f>HRÁČI!D3</f>
        <v>Martin</v>
      </c>
      <c r="D8" s="158">
        <f>I!O6</f>
        <v>-8.379999999999999</v>
      </c>
      <c r="E8" s="159">
        <f>'II'!O6</f>
        <v>-20.58</v>
      </c>
      <c r="F8" s="158">
        <f>III!O6</f>
        <v>14.040000000000001</v>
      </c>
      <c r="G8" s="159">
        <f>'IV'!O6</f>
        <v>0</v>
      </c>
      <c r="H8" s="158">
        <f>V!O6</f>
        <v>16.68</v>
      </c>
      <c r="I8" s="159">
        <f>VI!O6</f>
        <v>21.28</v>
      </c>
      <c r="J8" s="158">
        <f>VII!O6</f>
        <v>42.68</v>
      </c>
      <c r="K8" s="159">
        <f>VIII!O6</f>
        <v>17.66</v>
      </c>
      <c r="L8" s="158">
        <f>IX!O6</f>
        <v>0</v>
      </c>
      <c r="M8" s="159">
        <f>X!O6</f>
        <v>0</v>
      </c>
      <c r="N8" s="158">
        <f>XI!O6</f>
        <v>-19.96</v>
      </c>
      <c r="O8" s="159">
        <f>XII!O6</f>
        <v>0</v>
      </c>
      <c r="P8" s="191">
        <f t="shared" si="0"/>
        <v>63.419999999999995</v>
      </c>
      <c r="Q8" s="30"/>
      <c r="R8"/>
      <c r="S8" s="30"/>
      <c r="T8" s="35"/>
      <c r="W8" s="34"/>
    </row>
    <row r="9" spans="1:23" ht="15" customHeight="1">
      <c r="A9" s="93">
        <f>HRÁČI!B26</f>
        <v>124</v>
      </c>
      <c r="B9" s="94" t="str">
        <f>HRÁČI!C26</f>
        <v>Biely</v>
      </c>
      <c r="C9" s="95" t="str">
        <f>HRÁČI!D26</f>
        <v>Peter</v>
      </c>
      <c r="D9" s="158">
        <f>I!O29</f>
        <v>19.22</v>
      </c>
      <c r="E9" s="159">
        <f>'II'!O29</f>
        <v>3.6799999999999997</v>
      </c>
      <c r="F9" s="158">
        <f>III!O29</f>
        <v>-3.9199999999999995</v>
      </c>
      <c r="G9" s="159">
        <f>'IV'!O29</f>
        <v>0</v>
      </c>
      <c r="H9" s="158">
        <f>V!O29</f>
        <v>24.060000000000002</v>
      </c>
      <c r="I9" s="159">
        <f>VI!O29</f>
        <v>-15.46</v>
      </c>
      <c r="J9" s="158">
        <f>VII!O29</f>
        <v>16.62</v>
      </c>
      <c r="K9" s="159">
        <f>VIII!O29</f>
        <v>-8.52</v>
      </c>
      <c r="L9" s="158">
        <f>IX!O29</f>
        <v>-19</v>
      </c>
      <c r="M9" s="159">
        <f>X!O29</f>
        <v>-7.4</v>
      </c>
      <c r="N9" s="158">
        <f>XI!O29</f>
        <v>26.42</v>
      </c>
      <c r="O9" s="159">
        <f>XII!O29</f>
        <v>11.239999999999998</v>
      </c>
      <c r="P9" s="191">
        <f t="shared" si="0"/>
        <v>46.94000000000001</v>
      </c>
      <c r="Q9" s="30"/>
      <c r="R9"/>
      <c r="S9" s="30"/>
      <c r="T9" s="35"/>
      <c r="W9" s="34"/>
    </row>
    <row r="10" spans="1:23" ht="15" customHeight="1">
      <c r="A10" s="93">
        <f>HRÁČI!B16</f>
        <v>114</v>
      </c>
      <c r="B10" s="94" t="str">
        <f>HRÁČI!C16</f>
        <v>Pecov</v>
      </c>
      <c r="C10" s="95" t="str">
        <f>HRÁČI!D16</f>
        <v>Ivan</v>
      </c>
      <c r="D10" s="158">
        <f>I!O19</f>
        <v>0</v>
      </c>
      <c r="E10" s="159">
        <f>'II'!O19</f>
        <v>9.7</v>
      </c>
      <c r="F10" s="158">
        <f>III!O19</f>
        <v>-5.36</v>
      </c>
      <c r="G10" s="159">
        <f>'IV'!O19</f>
        <v>32.04</v>
      </c>
      <c r="H10" s="158">
        <f>V!O19</f>
        <v>0</v>
      </c>
      <c r="I10" s="159">
        <f>VI!O19</f>
        <v>0</v>
      </c>
      <c r="J10" s="158">
        <f>VII!O19</f>
        <v>0</v>
      </c>
      <c r="K10" s="159">
        <f>VIII!O19</f>
        <v>0</v>
      </c>
      <c r="L10" s="158">
        <f>IX!O19</f>
        <v>0</v>
      </c>
      <c r="M10" s="159">
        <f>X!O19</f>
        <v>0</v>
      </c>
      <c r="N10" s="158">
        <f>XI!O19</f>
        <v>0</v>
      </c>
      <c r="O10" s="159">
        <f>XII!O19</f>
        <v>0</v>
      </c>
      <c r="P10" s="191">
        <f t="shared" si="0"/>
        <v>36.379999999999995</v>
      </c>
      <c r="Q10" s="30"/>
      <c r="R10"/>
      <c r="S10" s="30"/>
      <c r="T10" s="35"/>
      <c r="W10" s="34"/>
    </row>
    <row r="11" spans="1:23" ht="15" customHeight="1">
      <c r="A11" s="93">
        <f>HRÁČI!B4</f>
        <v>102</v>
      </c>
      <c r="B11" s="94" t="str">
        <f>HRÁČI!C4</f>
        <v>Leskovský  </v>
      </c>
      <c r="C11" s="95" t="str">
        <f>HRÁČI!D4</f>
        <v>Roman</v>
      </c>
      <c r="D11" s="158">
        <f>I!O7</f>
        <v>12.98</v>
      </c>
      <c r="E11" s="159">
        <f>'II'!O7</f>
        <v>29.619999999999997</v>
      </c>
      <c r="F11" s="158">
        <f>III!O7</f>
        <v>-9.2</v>
      </c>
      <c r="G11" s="159">
        <f>'IV'!O7</f>
        <v>-6.46</v>
      </c>
      <c r="H11" s="158">
        <f>V!O7</f>
        <v>0.8599999999999999</v>
      </c>
      <c r="I11" s="159">
        <f>VI!O7</f>
        <v>-6.98</v>
      </c>
      <c r="J11" s="158">
        <f>VII!O7</f>
        <v>1.4999999999999996</v>
      </c>
      <c r="K11" s="159">
        <f>VIII!O7</f>
        <v>-19.040000000000003</v>
      </c>
      <c r="L11" s="158">
        <f>IX!O7</f>
        <v>0.9800000000000004</v>
      </c>
      <c r="M11" s="159">
        <f>X!O7</f>
        <v>6.8</v>
      </c>
      <c r="N11" s="158">
        <f>XI!O7</f>
        <v>18.4</v>
      </c>
      <c r="O11" s="159">
        <f>XII!O7</f>
        <v>1.1</v>
      </c>
      <c r="P11" s="191">
        <f t="shared" si="0"/>
        <v>30.559999999999988</v>
      </c>
      <c r="Q11" s="30"/>
      <c r="R11"/>
      <c r="S11" s="30"/>
      <c r="T11" s="35"/>
      <c r="W11" s="34"/>
    </row>
    <row r="12" spans="1:23" ht="15" customHeight="1">
      <c r="A12" s="93">
        <f>HRÁČI!B27</f>
        <v>125</v>
      </c>
      <c r="B12" s="94" t="str">
        <f>HRÁČI!C27</f>
        <v>Slivovič</v>
      </c>
      <c r="C12" s="95" t="str">
        <f>HRÁČI!D27</f>
        <v>Michal</v>
      </c>
      <c r="D12" s="158">
        <f>I!O30</f>
        <v>10.52</v>
      </c>
      <c r="E12" s="159">
        <f>'II'!O30</f>
        <v>2.5199999999999996</v>
      </c>
      <c r="F12" s="158">
        <f>III!O30</f>
        <v>20.1</v>
      </c>
      <c r="G12" s="159">
        <f>'IV'!O30</f>
        <v>-7.8</v>
      </c>
      <c r="H12" s="158">
        <f>V!O30</f>
        <v>2.72</v>
      </c>
      <c r="I12" s="159">
        <f>VI!O30</f>
        <v>-2.1</v>
      </c>
      <c r="J12" s="158">
        <f>VII!O30</f>
        <v>0</v>
      </c>
      <c r="K12" s="159">
        <f>VIII!O30</f>
        <v>0</v>
      </c>
      <c r="L12" s="158">
        <f>IX!O30</f>
        <v>0</v>
      </c>
      <c r="M12" s="159">
        <f>X!O30</f>
        <v>0</v>
      </c>
      <c r="N12" s="158">
        <f>XI!O30</f>
        <v>0</v>
      </c>
      <c r="O12" s="159">
        <f>XII!O30</f>
        <v>0</v>
      </c>
      <c r="P12" s="191">
        <f t="shared" si="0"/>
        <v>25.959999999999997</v>
      </c>
      <c r="Q12" s="30"/>
      <c r="R12"/>
      <c r="S12" s="30"/>
      <c r="T12" s="35"/>
      <c r="W12" s="34"/>
    </row>
    <row r="13" spans="1:23" ht="15" customHeight="1">
      <c r="A13" s="93">
        <f>HRÁČI!B5</f>
        <v>103</v>
      </c>
      <c r="B13" s="94" t="str">
        <f>HRÁČI!C5</f>
        <v>Kazimír </v>
      </c>
      <c r="C13" s="95" t="str">
        <f>HRÁČI!D5</f>
        <v>Jozef</v>
      </c>
      <c r="D13" s="158">
        <f>I!O8</f>
        <v>-4.359999999999999</v>
      </c>
      <c r="E13" s="159">
        <f>'II'!O8</f>
        <v>26.82</v>
      </c>
      <c r="F13" s="158">
        <f>III!O8</f>
        <v>-2.4400000000000004</v>
      </c>
      <c r="G13" s="159">
        <f>'IV'!O8</f>
        <v>20.580000000000002</v>
      </c>
      <c r="H13" s="158">
        <f>V!O8</f>
        <v>-28.159999999999997</v>
      </c>
      <c r="I13" s="159">
        <f>VI!O8</f>
        <v>-10.100000000000001</v>
      </c>
      <c r="J13" s="158">
        <f>VII!O8</f>
        <v>2.28</v>
      </c>
      <c r="K13" s="159">
        <f>VIII!O8</f>
        <v>-15.02</v>
      </c>
      <c r="L13" s="158">
        <f>IX!O8</f>
        <v>19.44</v>
      </c>
      <c r="M13" s="159">
        <f>X!O8</f>
        <v>20.5</v>
      </c>
      <c r="N13" s="158">
        <f>XI!O8</f>
        <v>2.5199999999999996</v>
      </c>
      <c r="O13" s="159">
        <f>XII!O8</f>
        <v>-16.48</v>
      </c>
      <c r="P13" s="191">
        <f t="shared" si="0"/>
        <v>15.580000000000002</v>
      </c>
      <c r="Q13" s="30"/>
      <c r="S13" s="30"/>
      <c r="T13" s="35"/>
      <c r="W13" s="34"/>
    </row>
    <row r="14" spans="1:23" ht="15" customHeight="1">
      <c r="A14" s="93">
        <f>HRÁČI!B7</f>
        <v>105</v>
      </c>
      <c r="B14" s="94" t="str">
        <f>HRÁČI!C7</f>
        <v>Vavrík  </v>
      </c>
      <c r="C14" s="95" t="str">
        <f>HRÁČI!D7</f>
        <v>Ivan</v>
      </c>
      <c r="D14" s="158">
        <f>I!O10</f>
        <v>18.34</v>
      </c>
      <c r="E14" s="159">
        <f>'II'!O10</f>
        <v>0</v>
      </c>
      <c r="F14" s="158">
        <f>III!O10</f>
        <v>0</v>
      </c>
      <c r="G14" s="159">
        <f>'IV'!O10</f>
        <v>0</v>
      </c>
      <c r="H14" s="158">
        <f>V!O10</f>
        <v>0</v>
      </c>
      <c r="I14" s="159">
        <f>VI!O10</f>
        <v>0</v>
      </c>
      <c r="J14" s="158">
        <f>VII!O10</f>
        <v>0</v>
      </c>
      <c r="K14" s="159">
        <f>VIII!O10</f>
        <v>0</v>
      </c>
      <c r="L14" s="158">
        <f>IX!O10</f>
        <v>0</v>
      </c>
      <c r="M14" s="159">
        <f>X!O10</f>
        <v>-3.360000000000001</v>
      </c>
      <c r="N14" s="158">
        <f>XI!O10</f>
        <v>0</v>
      </c>
      <c r="O14" s="159">
        <f>XII!O10</f>
        <v>0</v>
      </c>
      <c r="P14" s="191">
        <f t="shared" si="0"/>
        <v>14.979999999999999</v>
      </c>
      <c r="Q14" s="30"/>
      <c r="S14" s="30"/>
      <c r="T14" s="24"/>
      <c r="W14" s="34"/>
    </row>
    <row r="15" spans="1:23" ht="15" customHeight="1">
      <c r="A15" s="93">
        <f>HRÁČI!B8</f>
        <v>106</v>
      </c>
      <c r="B15" s="94" t="str">
        <f>HRÁČI!C8</f>
        <v>Bisák </v>
      </c>
      <c r="C15" s="95" t="str">
        <f>HRÁČI!D8</f>
        <v>Viliam</v>
      </c>
      <c r="D15" s="158">
        <f>I!O11</f>
        <v>-2.62</v>
      </c>
      <c r="E15" s="159">
        <f>'II'!O11</f>
        <v>12.3</v>
      </c>
      <c r="F15" s="158">
        <f>III!O11</f>
        <v>-13.059999999999999</v>
      </c>
      <c r="G15" s="159">
        <f>'IV'!O11</f>
        <v>0</v>
      </c>
      <c r="H15" s="158">
        <f>V!O11</f>
        <v>0</v>
      </c>
      <c r="I15" s="159">
        <f>VI!O11</f>
        <v>6.72</v>
      </c>
      <c r="J15" s="158">
        <f>VII!O11</f>
        <v>6.239999999999998</v>
      </c>
      <c r="K15" s="159">
        <f>VIII!O11</f>
        <v>6.52</v>
      </c>
      <c r="L15" s="158">
        <f>IX!O11</f>
        <v>15.78</v>
      </c>
      <c r="M15" s="159">
        <f>X!O11</f>
        <v>-11.7</v>
      </c>
      <c r="N15" s="158">
        <f>XI!O11</f>
        <v>-13.66</v>
      </c>
      <c r="O15" s="159">
        <f>XII!O11</f>
        <v>6.02</v>
      </c>
      <c r="P15" s="191">
        <f t="shared" si="0"/>
        <v>12.539999999999996</v>
      </c>
      <c r="Q15" s="30"/>
      <c r="S15" s="30"/>
      <c r="T15" s="24"/>
      <c r="W15" s="34"/>
    </row>
    <row r="16" spans="1:23" ht="15" customHeight="1">
      <c r="A16" s="93">
        <f>HRÁČI!B21</f>
        <v>119</v>
      </c>
      <c r="B16" s="94" t="str">
        <f>HRÁČI!C21</f>
        <v>Češek</v>
      </c>
      <c r="C16" s="95" t="str">
        <f>HRÁČI!D21</f>
        <v>Ján</v>
      </c>
      <c r="D16" s="158">
        <f>I!O24</f>
        <v>0</v>
      </c>
      <c r="E16" s="159">
        <f>'II'!O24</f>
        <v>0</v>
      </c>
      <c r="F16" s="158">
        <f>III!O24</f>
        <v>0</v>
      </c>
      <c r="G16" s="159">
        <f>'IV'!O24</f>
        <v>0</v>
      </c>
      <c r="H16" s="158">
        <f>V!O24</f>
        <v>0</v>
      </c>
      <c r="I16" s="159">
        <f>VI!O24</f>
        <v>0</v>
      </c>
      <c r="J16" s="158">
        <f>VII!O24</f>
        <v>0</v>
      </c>
      <c r="K16" s="159">
        <f>VIII!O24</f>
        <v>1.799999999999999</v>
      </c>
      <c r="L16" s="158">
        <f>IX!O24</f>
        <v>3.76</v>
      </c>
      <c r="M16" s="159">
        <f>X!O24</f>
        <v>0</v>
      </c>
      <c r="N16" s="158">
        <f>XI!O24</f>
        <v>0</v>
      </c>
      <c r="O16" s="159">
        <f>XII!O24</f>
        <v>0</v>
      </c>
      <c r="P16" s="191">
        <f t="shared" si="0"/>
        <v>5.559999999999999</v>
      </c>
      <c r="Q16" s="30"/>
      <c r="S16" s="30"/>
      <c r="W16" s="34"/>
    </row>
    <row r="17" spans="1:23" ht="15" customHeight="1">
      <c r="A17" s="93">
        <f>HRÁČI!B31</f>
        <v>129</v>
      </c>
      <c r="B17" s="94" t="str">
        <f>HRÁČI!C31</f>
        <v>Rotter</v>
      </c>
      <c r="C17" s="95" t="str">
        <f>HRÁČI!D31</f>
        <v>Martin</v>
      </c>
      <c r="D17" s="158">
        <f>I!O34</f>
        <v>0</v>
      </c>
      <c r="E17" s="159">
        <f>'II'!O34</f>
        <v>0</v>
      </c>
      <c r="F17" s="158">
        <f>III!O34</f>
        <v>3.1599999999999997</v>
      </c>
      <c r="G17" s="159">
        <f>'IV'!O34</f>
        <v>0</v>
      </c>
      <c r="H17" s="158">
        <f>V!O34</f>
        <v>0</v>
      </c>
      <c r="I17" s="159">
        <f>VI!O34</f>
        <v>0</v>
      </c>
      <c r="J17" s="158">
        <f>VII!O34</f>
        <v>0</v>
      </c>
      <c r="K17" s="159">
        <f>VIII!O34</f>
        <v>0</v>
      </c>
      <c r="L17" s="158">
        <f>IX!O34</f>
        <v>0</v>
      </c>
      <c r="M17" s="159">
        <f>X!O34</f>
        <v>0</v>
      </c>
      <c r="N17" s="158">
        <f>XI!O34</f>
        <v>0</v>
      </c>
      <c r="O17" s="159">
        <f>XII!O34</f>
        <v>0</v>
      </c>
      <c r="P17" s="191">
        <f t="shared" si="0"/>
        <v>3.1599999999999997</v>
      </c>
      <c r="Q17" s="30"/>
      <c r="S17" s="30"/>
      <c r="W17" s="34"/>
    </row>
    <row r="18" spans="1:23" ht="15" customHeight="1">
      <c r="A18" s="93">
        <f>HRÁČI!B19</f>
        <v>117</v>
      </c>
      <c r="B18" s="94" t="str">
        <f>HRÁČI!C19</f>
        <v>Vlčko</v>
      </c>
      <c r="C18" s="95" t="str">
        <f>HRÁČI!D19</f>
        <v>Miroslav</v>
      </c>
      <c r="D18" s="158">
        <f>I!O22</f>
        <v>0</v>
      </c>
      <c r="E18" s="159">
        <f>'II'!O22</f>
        <v>0</v>
      </c>
      <c r="F18" s="158">
        <f>III!O22</f>
        <v>0</v>
      </c>
      <c r="G18" s="159">
        <f>'IV'!O22</f>
        <v>0</v>
      </c>
      <c r="H18" s="158">
        <f>V!O22</f>
        <v>0</v>
      </c>
      <c r="I18" s="159">
        <f>VI!O22</f>
        <v>0</v>
      </c>
      <c r="J18" s="158">
        <f>VII!O22</f>
        <v>0</v>
      </c>
      <c r="K18" s="159">
        <f>VIII!O22</f>
        <v>0</v>
      </c>
      <c r="L18" s="158">
        <f>IX!O22</f>
        <v>0</v>
      </c>
      <c r="M18" s="159">
        <f>X!O22</f>
        <v>0</v>
      </c>
      <c r="N18" s="158">
        <f>XI!O22</f>
        <v>0</v>
      </c>
      <c r="O18" s="159">
        <f>XII!O22</f>
        <v>0</v>
      </c>
      <c r="P18" s="191">
        <f t="shared" si="0"/>
        <v>0</v>
      </c>
      <c r="Q18" s="30"/>
      <c r="S18" s="30"/>
      <c r="W18" s="34"/>
    </row>
    <row r="19" spans="1:23" ht="15" customHeight="1">
      <c r="A19" s="93">
        <f>HRÁČI!B20</f>
        <v>118</v>
      </c>
      <c r="B19" s="94" t="str">
        <f>HRÁČI!C20</f>
        <v>Stadtrucker </v>
      </c>
      <c r="C19" s="95" t="str">
        <f>HRÁČI!D20</f>
        <v>Fedor</v>
      </c>
      <c r="D19" s="158">
        <f>I!O23</f>
        <v>0</v>
      </c>
      <c r="E19" s="159">
        <f>'II'!O23</f>
        <v>0</v>
      </c>
      <c r="F19" s="158">
        <f>III!O23</f>
        <v>0</v>
      </c>
      <c r="G19" s="159">
        <f>'IV'!O23</f>
        <v>0</v>
      </c>
      <c r="H19" s="158">
        <f>V!O23</f>
        <v>0</v>
      </c>
      <c r="I19" s="159">
        <f>VI!O23</f>
        <v>0</v>
      </c>
      <c r="J19" s="158">
        <f>VII!O23</f>
        <v>0</v>
      </c>
      <c r="K19" s="159">
        <f>VIII!O23</f>
        <v>0</v>
      </c>
      <c r="L19" s="158">
        <f>IX!O23</f>
        <v>0</v>
      </c>
      <c r="M19" s="159">
        <f>X!O23</f>
        <v>0</v>
      </c>
      <c r="N19" s="158">
        <f>XI!O23</f>
        <v>0</v>
      </c>
      <c r="O19" s="159">
        <f>XII!O23</f>
        <v>0</v>
      </c>
      <c r="P19" s="191">
        <f t="shared" si="0"/>
        <v>0</v>
      </c>
      <c r="Q19" s="30"/>
      <c r="S19" s="30"/>
      <c r="W19" s="34"/>
    </row>
    <row r="20" spans="1:23" ht="15" customHeight="1">
      <c r="A20" s="93">
        <f>HRÁČI!B12</f>
        <v>110</v>
      </c>
      <c r="B20" s="94" t="str">
        <f>HRÁČI!C12</f>
        <v>Andraščík</v>
      </c>
      <c r="C20" s="95" t="str">
        <f>HRÁČI!D12</f>
        <v>Michal</v>
      </c>
      <c r="D20" s="158">
        <f>I!O15</f>
        <v>0</v>
      </c>
      <c r="E20" s="159">
        <f>'II'!O15</f>
        <v>0</v>
      </c>
      <c r="F20" s="158">
        <f>III!O15</f>
        <v>0</v>
      </c>
      <c r="G20" s="159">
        <f>'IV'!O15</f>
        <v>0</v>
      </c>
      <c r="H20" s="158">
        <f>V!O15</f>
        <v>0</v>
      </c>
      <c r="I20" s="159">
        <f>VI!O15</f>
        <v>0</v>
      </c>
      <c r="J20" s="158">
        <f>VII!O15</f>
        <v>0</v>
      </c>
      <c r="K20" s="159">
        <f>VIII!O15</f>
        <v>0</v>
      </c>
      <c r="L20" s="158">
        <f>IX!O15</f>
        <v>0</v>
      </c>
      <c r="M20" s="159">
        <f>X!O15</f>
        <v>0</v>
      </c>
      <c r="N20" s="158">
        <f>XI!O15</f>
        <v>0</v>
      </c>
      <c r="O20" s="159">
        <f>XII!O15</f>
        <v>0</v>
      </c>
      <c r="P20" s="191">
        <f t="shared" si="0"/>
        <v>0</v>
      </c>
      <c r="Q20" s="30"/>
      <c r="S20" s="30"/>
      <c r="W20" s="34"/>
    </row>
    <row r="21" spans="1:23" ht="15" customHeight="1">
      <c r="A21" s="93">
        <f>HRÁČI!B14</f>
        <v>112</v>
      </c>
      <c r="B21" s="94" t="str">
        <f>HRÁČI!C14</f>
        <v>Buch</v>
      </c>
      <c r="C21" s="95" t="str">
        <f>HRÁČI!D14</f>
        <v>Peter</v>
      </c>
      <c r="D21" s="158">
        <f>I!O17</f>
        <v>0</v>
      </c>
      <c r="E21" s="159">
        <f>'II'!O17</f>
        <v>0</v>
      </c>
      <c r="F21" s="158">
        <f>III!O17</f>
        <v>0</v>
      </c>
      <c r="G21" s="159">
        <f>'IV'!O17</f>
        <v>0</v>
      </c>
      <c r="H21" s="158">
        <f>V!O17</f>
        <v>0</v>
      </c>
      <c r="I21" s="159">
        <f>VI!O17</f>
        <v>0</v>
      </c>
      <c r="J21" s="158">
        <f>VII!O17</f>
        <v>0</v>
      </c>
      <c r="K21" s="159">
        <f>VIII!O17</f>
        <v>0</v>
      </c>
      <c r="L21" s="158">
        <f>IX!O17</f>
        <v>0</v>
      </c>
      <c r="M21" s="159">
        <f>X!O17</f>
        <v>0</v>
      </c>
      <c r="N21" s="158">
        <f>XI!O17</f>
        <v>0</v>
      </c>
      <c r="O21" s="159">
        <f>XII!O17</f>
        <v>0</v>
      </c>
      <c r="P21" s="191">
        <f t="shared" si="0"/>
        <v>0</v>
      </c>
      <c r="Q21" s="30"/>
      <c r="S21" s="30"/>
      <c r="W21" s="34"/>
    </row>
    <row r="22" spans="1:23" ht="15" customHeight="1">
      <c r="A22" s="93">
        <f>HRÁČI!B22</f>
        <v>120</v>
      </c>
      <c r="B22" s="94" t="str">
        <f>HRÁČI!C22</f>
        <v>Urban</v>
      </c>
      <c r="C22" s="95" t="str">
        <f>HRÁČI!D22</f>
        <v>Daniel</v>
      </c>
      <c r="D22" s="158">
        <f>I!O25</f>
        <v>-1.79</v>
      </c>
      <c r="E22" s="159">
        <f>'II'!O25</f>
        <v>-24.02</v>
      </c>
      <c r="F22" s="158">
        <f>III!O25</f>
        <v>-8.18</v>
      </c>
      <c r="G22" s="159">
        <f>'IV'!O25</f>
        <v>-3.3400000000000003</v>
      </c>
      <c r="H22" s="158">
        <f>V!O25</f>
        <v>-12.52</v>
      </c>
      <c r="I22" s="159">
        <f>VI!O25</f>
        <v>0</v>
      </c>
      <c r="J22" s="158">
        <f>VII!O25</f>
        <v>0</v>
      </c>
      <c r="K22" s="159">
        <f>VIII!O25</f>
        <v>6.539999999999999</v>
      </c>
      <c r="L22" s="158">
        <f>IX!O25</f>
        <v>0</v>
      </c>
      <c r="M22" s="159">
        <f>X!O25</f>
        <v>17.54</v>
      </c>
      <c r="N22" s="158">
        <f>XI!O25</f>
        <v>15.239999999999998</v>
      </c>
      <c r="O22" s="159">
        <f>XII!O25</f>
        <v>8.040000000000001</v>
      </c>
      <c r="P22" s="191">
        <f t="shared" si="0"/>
        <v>-2.4899999999999967</v>
      </c>
      <c r="Q22" s="30"/>
      <c r="S22" s="30"/>
      <c r="W22" s="34"/>
    </row>
    <row r="23" spans="1:23" ht="15" customHeight="1">
      <c r="A23" s="93">
        <f>HRÁČI!B25</f>
        <v>123</v>
      </c>
      <c r="B23" s="94" t="str">
        <f>HRÁČI!C25</f>
        <v>Jamečný</v>
      </c>
      <c r="C23" s="95" t="str">
        <f>HRÁČI!D25</f>
        <v>Milan</v>
      </c>
      <c r="D23" s="158">
        <f>I!O28</f>
        <v>12.14</v>
      </c>
      <c r="E23" s="159">
        <f>'II'!O28</f>
        <v>-14.259999999999998</v>
      </c>
      <c r="F23" s="158">
        <f>III!O28</f>
        <v>16.259999999999998</v>
      </c>
      <c r="G23" s="159">
        <f>'IV'!O28</f>
        <v>-13.54</v>
      </c>
      <c r="H23" s="158">
        <f>V!O28</f>
        <v>-6.640000000000001</v>
      </c>
      <c r="I23" s="159">
        <f>VI!O28</f>
        <v>16.54</v>
      </c>
      <c r="J23" s="158">
        <f>VII!O28</f>
        <v>-14.18</v>
      </c>
      <c r="K23" s="159">
        <f>VIII!O28</f>
        <v>0</v>
      </c>
      <c r="L23" s="158">
        <f>IX!O28</f>
        <v>0</v>
      </c>
      <c r="M23" s="159">
        <f>X!O28</f>
        <v>0</v>
      </c>
      <c r="N23" s="158">
        <f>XI!O28</f>
        <v>0</v>
      </c>
      <c r="O23" s="159">
        <f>XII!O28</f>
        <v>0</v>
      </c>
      <c r="P23" s="191">
        <f t="shared" si="0"/>
        <v>-3.6799999999999997</v>
      </c>
      <c r="Q23" s="30"/>
      <c r="S23" s="30"/>
      <c r="W23" s="34"/>
    </row>
    <row r="24" spans="1:23" ht="15" customHeight="1">
      <c r="A24" s="93">
        <f>HRÁČI!B23</f>
        <v>121</v>
      </c>
      <c r="B24" s="94" t="str">
        <f>HRÁČI!C23</f>
        <v>Svätojánsky</v>
      </c>
      <c r="C24" s="95" t="str">
        <f>HRÁČI!D23</f>
        <v>Daniel</v>
      </c>
      <c r="D24" s="158">
        <f>I!O26</f>
        <v>-3.92</v>
      </c>
      <c r="E24" s="159">
        <f>'II'!O26</f>
        <v>-7.82</v>
      </c>
      <c r="F24" s="158">
        <f>III!O26</f>
        <v>0</v>
      </c>
      <c r="G24" s="159">
        <f>'IV'!O26</f>
        <v>0</v>
      </c>
      <c r="H24" s="158">
        <f>V!O26</f>
        <v>0</v>
      </c>
      <c r="I24" s="159">
        <f>VI!O26</f>
        <v>0</v>
      </c>
      <c r="J24" s="158">
        <f>VII!O26</f>
        <v>0</v>
      </c>
      <c r="K24" s="159">
        <f>VIII!O26</f>
        <v>0</v>
      </c>
      <c r="L24" s="158">
        <f>IX!O26</f>
        <v>0</v>
      </c>
      <c r="M24" s="159">
        <f>X!O26</f>
        <v>0</v>
      </c>
      <c r="N24" s="158">
        <f>XI!O26</f>
        <v>0</v>
      </c>
      <c r="O24" s="159">
        <f>XII!O26</f>
        <v>0</v>
      </c>
      <c r="P24" s="191">
        <f t="shared" si="0"/>
        <v>-11.74</v>
      </c>
      <c r="Q24" s="30"/>
      <c r="S24" s="30"/>
      <c r="W24" s="34"/>
    </row>
    <row r="25" spans="1:23" ht="15" customHeight="1">
      <c r="A25" s="93">
        <f>HRÁČI!B15</f>
        <v>113</v>
      </c>
      <c r="B25" s="94" t="str">
        <f>HRÁČI!C15</f>
        <v>Danics</v>
      </c>
      <c r="C25" s="95" t="str">
        <f>HRÁČI!D15</f>
        <v>Erich</v>
      </c>
      <c r="D25" s="158">
        <f>I!O18</f>
        <v>26.299999999999997</v>
      </c>
      <c r="E25" s="159">
        <f>'II'!O18</f>
        <v>-18.6</v>
      </c>
      <c r="F25" s="158">
        <f>III!O18</f>
        <v>-8.68</v>
      </c>
      <c r="G25" s="159">
        <f>'IV'!O18</f>
        <v>-8.66</v>
      </c>
      <c r="H25" s="158">
        <f>V!O18</f>
        <v>0</v>
      </c>
      <c r="I25" s="159">
        <f>VI!O18</f>
        <v>0</v>
      </c>
      <c r="J25" s="158">
        <f>VII!O18</f>
        <v>-10.1</v>
      </c>
      <c r="K25" s="159">
        <f>VIII!O18</f>
        <v>0</v>
      </c>
      <c r="L25" s="158">
        <f>IX!O18</f>
        <v>0</v>
      </c>
      <c r="M25" s="159">
        <f>X!O18</f>
        <v>0</v>
      </c>
      <c r="N25" s="158">
        <f>XI!O18</f>
        <v>0</v>
      </c>
      <c r="O25" s="159">
        <f>XII!O18</f>
        <v>0</v>
      </c>
      <c r="P25" s="191">
        <f t="shared" si="0"/>
        <v>-19.740000000000002</v>
      </c>
      <c r="Q25" s="30"/>
      <c r="S25" s="30"/>
      <c r="W25" s="34"/>
    </row>
    <row r="26" spans="1:23" ht="15" customHeight="1">
      <c r="A26" s="93">
        <f>HRÁČI!B13</f>
        <v>111</v>
      </c>
      <c r="B26" s="94" t="str">
        <f>HRÁČI!C13</f>
        <v>Andraščíková  </v>
      </c>
      <c r="C26" s="95" t="str">
        <f>HRÁČI!D13</f>
        <v>Katarína</v>
      </c>
      <c r="D26" s="158">
        <f>I!O16</f>
        <v>-10.5</v>
      </c>
      <c r="E26" s="159">
        <f>'II'!O16</f>
        <v>-4.199999999999999</v>
      </c>
      <c r="F26" s="158">
        <f>III!O16</f>
        <v>-13.059999999999999</v>
      </c>
      <c r="G26" s="159">
        <f>'IV'!O16</f>
        <v>0</v>
      </c>
      <c r="H26" s="158">
        <f>V!O16</f>
        <v>0</v>
      </c>
      <c r="I26" s="159">
        <f>VI!O16</f>
        <v>0</v>
      </c>
      <c r="J26" s="158">
        <f>VII!O16</f>
        <v>0</v>
      </c>
      <c r="K26" s="159">
        <f>VIII!O16</f>
        <v>0</v>
      </c>
      <c r="L26" s="158">
        <f>IX!O16</f>
        <v>0</v>
      </c>
      <c r="M26" s="159">
        <f>X!O16</f>
        <v>0</v>
      </c>
      <c r="N26" s="158">
        <f>XI!O16</f>
        <v>0</v>
      </c>
      <c r="O26" s="159">
        <f>XII!O16</f>
        <v>0</v>
      </c>
      <c r="P26" s="191">
        <f t="shared" si="0"/>
        <v>-27.759999999999998</v>
      </c>
      <c r="Q26" s="30"/>
      <c r="S26" s="30"/>
      <c r="W26" s="34"/>
    </row>
    <row r="27" spans="1:23" ht="15" customHeight="1">
      <c r="A27" s="93">
        <f>HRÁČI!B32</f>
        <v>130</v>
      </c>
      <c r="B27" s="94" t="str">
        <f>HRÁČI!C32</f>
        <v>Serbin</v>
      </c>
      <c r="C27" s="95" t="str">
        <f>HRÁČI!D32</f>
        <v>Rastislav</v>
      </c>
      <c r="D27" s="158">
        <f>I!O35</f>
        <v>0</v>
      </c>
      <c r="E27" s="159">
        <f>'II'!O35</f>
        <v>0</v>
      </c>
      <c r="F27" s="158">
        <f>III!O35</f>
        <v>0</v>
      </c>
      <c r="G27" s="159">
        <f>'IV'!O35</f>
        <v>5.82</v>
      </c>
      <c r="H27" s="158">
        <f>V!O35</f>
        <v>13.14</v>
      </c>
      <c r="I27" s="159">
        <f>VI!O35</f>
        <v>8.98</v>
      </c>
      <c r="J27" s="158">
        <f>VII!O35</f>
        <v>-11.9</v>
      </c>
      <c r="K27" s="159">
        <f>VIII!O35</f>
        <v>-3.98</v>
      </c>
      <c r="L27" s="158">
        <f>IX!O35</f>
        <v>0</v>
      </c>
      <c r="M27" s="159">
        <f>X!O35</f>
        <v>-27.18</v>
      </c>
      <c r="N27" s="158">
        <f>XI!O35</f>
        <v>-8.2</v>
      </c>
      <c r="O27" s="159">
        <f>XII!O35</f>
        <v>-8.2</v>
      </c>
      <c r="P27" s="191">
        <f t="shared" si="0"/>
        <v>-31.52</v>
      </c>
      <c r="Q27" s="30"/>
      <c r="S27" s="30"/>
      <c r="W27" s="34"/>
    </row>
    <row r="28" spans="1:23" ht="15" customHeight="1">
      <c r="A28" s="93">
        <f>HRÁČI!B28</f>
        <v>126</v>
      </c>
      <c r="B28" s="94" t="str">
        <f>HRÁČI!C28</f>
        <v>Dohnány</v>
      </c>
      <c r="C28" s="95" t="str">
        <f>HRÁČI!D28</f>
        <v>Roman</v>
      </c>
      <c r="D28" s="158">
        <f>I!O31</f>
        <v>-22.86</v>
      </c>
      <c r="E28" s="159">
        <f>'II'!O31</f>
        <v>-14.34</v>
      </c>
      <c r="F28" s="158">
        <f>III!O31</f>
        <v>0</v>
      </c>
      <c r="G28" s="159">
        <f>'IV'!O31</f>
        <v>0</v>
      </c>
      <c r="H28" s="158">
        <f>V!O31</f>
        <v>0</v>
      </c>
      <c r="I28" s="159">
        <f>VI!O31</f>
        <v>0</v>
      </c>
      <c r="J28" s="158">
        <f>VII!O31</f>
        <v>-12.38</v>
      </c>
      <c r="K28" s="159">
        <f>VIII!O31</f>
        <v>13.280000000000001</v>
      </c>
      <c r="L28" s="158">
        <f>IX!O31</f>
        <v>-14.399999999999999</v>
      </c>
      <c r="M28" s="159">
        <f>X!O31</f>
        <v>2.139999999999999</v>
      </c>
      <c r="N28" s="158">
        <f>XI!O31</f>
        <v>0</v>
      </c>
      <c r="O28" s="159">
        <f>XII!O31</f>
        <v>0</v>
      </c>
      <c r="P28" s="191">
        <f t="shared" si="0"/>
        <v>-48.56</v>
      </c>
      <c r="Q28" s="30"/>
      <c r="S28" s="30"/>
      <c r="W28" s="34"/>
    </row>
    <row r="29" spans="1:23" ht="15" customHeight="1">
      <c r="A29" s="93">
        <f>HRÁČI!B11</f>
        <v>109</v>
      </c>
      <c r="B29" s="94" t="str">
        <f>HRÁČI!C11</f>
        <v>Andraščíková  </v>
      </c>
      <c r="C29" s="95" t="str">
        <f>HRÁČI!D11</f>
        <v>Beáta</v>
      </c>
      <c r="D29" s="158">
        <f>I!O14</f>
        <v>-3.379999999999999</v>
      </c>
      <c r="E29" s="159">
        <f>'II'!O14</f>
        <v>-5.68</v>
      </c>
      <c r="F29" s="158">
        <f>III!O14</f>
        <v>-16.04</v>
      </c>
      <c r="G29" s="159">
        <f>'IV'!O14</f>
        <v>10.879999999999999</v>
      </c>
      <c r="H29" s="158">
        <f>V!O14</f>
        <v>-18.419999999999998</v>
      </c>
      <c r="I29" s="159">
        <f>VI!O14</f>
        <v>-10.940000000000001</v>
      </c>
      <c r="J29" s="158">
        <f>VII!O14</f>
        <v>-10.3</v>
      </c>
      <c r="K29" s="159">
        <f>VIII!O14</f>
        <v>0</v>
      </c>
      <c r="L29" s="158">
        <f>IX!O14</f>
        <v>0</v>
      </c>
      <c r="M29" s="159">
        <f>X!O14</f>
        <v>0</v>
      </c>
      <c r="N29" s="158">
        <f>XI!O14</f>
        <v>0</v>
      </c>
      <c r="O29" s="159">
        <f>XII!O14</f>
        <v>0</v>
      </c>
      <c r="P29" s="191">
        <f t="shared" si="0"/>
        <v>-53.879999999999995</v>
      </c>
      <c r="Q29" s="30"/>
      <c r="S29" s="30"/>
      <c r="W29" s="34"/>
    </row>
    <row r="30" spans="1:23" ht="15" customHeight="1">
      <c r="A30" s="93">
        <f>HRÁČI!B24</f>
        <v>122</v>
      </c>
      <c r="B30" s="94" t="str">
        <f>HRÁČI!C24</f>
        <v>Šereš</v>
      </c>
      <c r="C30" s="95" t="str">
        <f>HRÁČI!D24</f>
        <v>Karol</v>
      </c>
      <c r="D30" s="158">
        <f>I!O27</f>
        <v>-28.14</v>
      </c>
      <c r="E30" s="159">
        <f>'II'!O27</f>
        <v>0.8199999999999998</v>
      </c>
      <c r="F30" s="158">
        <f>III!O27</f>
        <v>15.940000000000001</v>
      </c>
      <c r="G30" s="159">
        <f>'IV'!O27</f>
        <v>0</v>
      </c>
      <c r="H30" s="158">
        <f>V!O27</f>
        <v>-22.48</v>
      </c>
      <c r="I30" s="159">
        <f>VI!O27</f>
        <v>0.31999999999999995</v>
      </c>
      <c r="J30" s="158">
        <f>VII!O27</f>
        <v>0</v>
      </c>
      <c r="K30" s="159">
        <f>VIII!O27</f>
        <v>-39.5</v>
      </c>
      <c r="L30" s="158">
        <f>IX!O27</f>
        <v>-6.280000000000001</v>
      </c>
      <c r="M30" s="159">
        <f>X!O27</f>
        <v>13.599999999999998</v>
      </c>
      <c r="N30" s="158">
        <f>XI!O27</f>
        <v>-5.5</v>
      </c>
      <c r="O30" s="159">
        <f>XII!O27</f>
        <v>1.0600000000000005</v>
      </c>
      <c r="P30" s="191">
        <f t="shared" si="0"/>
        <v>-70.16</v>
      </c>
      <c r="Q30" s="30"/>
      <c r="S30" s="30"/>
      <c r="W30" s="34"/>
    </row>
    <row r="31" spans="1:23" ht="15" customHeight="1">
      <c r="A31" s="93">
        <f>HRÁČI!B30</f>
        <v>128</v>
      </c>
      <c r="B31" s="94" t="str">
        <f>HRÁČI!C30</f>
        <v>Alfoldy</v>
      </c>
      <c r="C31" s="95" t="str">
        <f>HRÁČI!D30</f>
        <v>František</v>
      </c>
      <c r="D31" s="158">
        <f>I!O33</f>
        <v>-7.5</v>
      </c>
      <c r="E31" s="159">
        <f>'II'!O33</f>
        <v>-0.35999999999999943</v>
      </c>
      <c r="F31" s="158">
        <f>III!O33</f>
        <v>-28.56</v>
      </c>
      <c r="G31" s="159">
        <f>'IV'!O33</f>
        <v>-14.52</v>
      </c>
      <c r="H31" s="158">
        <f>V!O33</f>
        <v>0</v>
      </c>
      <c r="I31" s="159">
        <f>VI!O33</f>
        <v>0</v>
      </c>
      <c r="J31" s="158">
        <f>VII!O33</f>
        <v>-9.7</v>
      </c>
      <c r="K31" s="159">
        <f>VIII!O33</f>
        <v>-12.94</v>
      </c>
      <c r="L31" s="158">
        <f>IX!O33</f>
        <v>-18.44</v>
      </c>
      <c r="M31" s="159">
        <f>X!O33</f>
        <v>-1.4799999999999995</v>
      </c>
      <c r="N31" s="158">
        <f>XI!O33</f>
        <v>0</v>
      </c>
      <c r="O31" s="159">
        <f>XII!O33</f>
        <v>0</v>
      </c>
      <c r="P31" s="191">
        <f t="shared" si="0"/>
        <v>-93.5</v>
      </c>
      <c r="Q31" s="30"/>
      <c r="S31" s="30"/>
      <c r="W31" s="34"/>
    </row>
    <row r="32" spans="1:23" ht="15" customHeight="1">
      <c r="A32" s="93">
        <f>HRÁČI!B17</f>
        <v>115</v>
      </c>
      <c r="B32" s="94" t="str">
        <f>HRÁČI!C17</f>
        <v>Rigo</v>
      </c>
      <c r="C32" s="95" t="str">
        <f>HRÁČI!D17</f>
        <v>Ľudovít</v>
      </c>
      <c r="D32" s="158">
        <f>I!O20</f>
        <v>-23.61</v>
      </c>
      <c r="E32" s="159">
        <f>'II'!O20</f>
        <v>8.26</v>
      </c>
      <c r="F32" s="158">
        <f>III!O20</f>
        <v>-1.8200000000000003</v>
      </c>
      <c r="G32" s="159">
        <f>'IV'!O20</f>
        <v>4.719999999999999</v>
      </c>
      <c r="H32" s="158">
        <f>V!O20</f>
        <v>-18.119999999999997</v>
      </c>
      <c r="I32" s="159">
        <f>VI!O20</f>
        <v>0</v>
      </c>
      <c r="J32" s="158">
        <f>VII!O20</f>
        <v>5.12</v>
      </c>
      <c r="K32" s="159">
        <f>VIII!O20</f>
        <v>-23.48</v>
      </c>
      <c r="L32" s="158">
        <f>IX!O20</f>
        <v>0</v>
      </c>
      <c r="M32" s="159">
        <f>X!O20</f>
        <v>-21</v>
      </c>
      <c r="N32" s="158">
        <f>XI!O20</f>
        <v>-20.36</v>
      </c>
      <c r="O32" s="159">
        <f>XII!O20</f>
        <v>-24.62</v>
      </c>
      <c r="P32" s="191">
        <f t="shared" si="0"/>
        <v>-114.91000000000001</v>
      </c>
      <c r="Q32" s="30"/>
      <c r="S32" s="30"/>
      <c r="W32" s="34"/>
    </row>
    <row r="33" spans="1:23" ht="15" customHeight="1">
      <c r="A33" s="93">
        <f>HRÁČI!B9</f>
        <v>107</v>
      </c>
      <c r="B33" s="94" t="str">
        <f>HRÁČI!C9</f>
        <v>Hegyi </v>
      </c>
      <c r="C33" s="95" t="str">
        <f>HRÁČI!D9</f>
        <v>Juraj</v>
      </c>
      <c r="D33" s="158">
        <f>I!O12</f>
        <v>3.16</v>
      </c>
      <c r="E33" s="159">
        <f>'II'!O12</f>
        <v>-24.38</v>
      </c>
      <c r="F33" s="158">
        <f>III!O12</f>
        <v>-5.8</v>
      </c>
      <c r="G33" s="159">
        <f>'IV'!O12</f>
        <v>-43.58</v>
      </c>
      <c r="H33" s="158">
        <f>V!O12</f>
        <v>-20.06</v>
      </c>
      <c r="I33" s="159">
        <f>VI!O12</f>
        <v>-19</v>
      </c>
      <c r="J33" s="158">
        <f>VII!O12</f>
        <v>-25.080000000000002</v>
      </c>
      <c r="K33" s="159">
        <f>VIII!O12</f>
        <v>0</v>
      </c>
      <c r="L33" s="158">
        <f>IX!O12</f>
        <v>0</v>
      </c>
      <c r="M33" s="159">
        <f>X!O12</f>
        <v>-38.92</v>
      </c>
      <c r="N33" s="158">
        <f>XI!O12</f>
        <v>-7.92</v>
      </c>
      <c r="O33" s="159">
        <f>XII!O12</f>
        <v>-5.04</v>
      </c>
      <c r="P33" s="191">
        <f t="shared" si="0"/>
        <v>-186.62</v>
      </c>
      <c r="Q33" s="30"/>
      <c r="S33" s="30"/>
      <c r="W33" s="34"/>
    </row>
    <row r="34" spans="1:22" ht="15" customHeight="1">
      <c r="A34" s="30"/>
      <c r="B34" s="30"/>
      <c r="C34" s="30"/>
      <c r="D34" s="199">
        <f>SUM(D4:D33)</f>
        <v>3.552713678800501E-15</v>
      </c>
      <c r="E34" s="199">
        <f aca="true" t="shared" si="1" ref="E34:P34">SUM(E4:E33)</f>
        <v>0</v>
      </c>
      <c r="F34" s="200">
        <f t="shared" si="1"/>
        <v>2.220446049250313E-14</v>
      </c>
      <c r="G34" s="199">
        <f t="shared" si="1"/>
        <v>0</v>
      </c>
      <c r="H34" s="199">
        <f t="shared" si="1"/>
        <v>0</v>
      </c>
      <c r="I34" s="199">
        <f t="shared" si="1"/>
        <v>0</v>
      </c>
      <c r="J34" s="199">
        <f t="shared" si="1"/>
        <v>0</v>
      </c>
      <c r="K34" s="199">
        <f t="shared" si="1"/>
        <v>-1.0658141036401503E-14</v>
      </c>
      <c r="L34" s="199">
        <f t="shared" si="1"/>
        <v>-3.552713678800501E-15</v>
      </c>
      <c r="M34" s="199">
        <f t="shared" si="1"/>
        <v>0</v>
      </c>
      <c r="N34" s="199">
        <f>SUM(N4:N33)</f>
        <v>-1.2434497875801753E-14</v>
      </c>
      <c r="O34" s="199">
        <f>SUM(O4:O33)</f>
        <v>0</v>
      </c>
      <c r="P34" s="199">
        <f t="shared" si="1"/>
        <v>0</v>
      </c>
      <c r="R34" s="24"/>
      <c r="T34" s="24"/>
      <c r="U34" s="24"/>
      <c r="V34" s="24"/>
    </row>
    <row r="35" spans="1:22" ht="15.75" customHeight="1">
      <c r="A35" s="30"/>
      <c r="B35" s="30"/>
      <c r="C35" s="30"/>
      <c r="D35" s="30"/>
      <c r="E35" s="34"/>
      <c r="F35" s="30"/>
      <c r="G35" s="30"/>
      <c r="H35" s="34"/>
      <c r="P35" s="43"/>
      <c r="R35" s="24"/>
      <c r="T35" s="24"/>
      <c r="U35" s="24"/>
      <c r="V35" s="24"/>
    </row>
    <row r="36" spans="1:22" ht="15.75" customHeight="1">
      <c r="A36" s="30"/>
      <c r="B36" s="30"/>
      <c r="C36" s="30"/>
      <c r="D36" s="30"/>
      <c r="E36" s="35"/>
      <c r="F36" s="30"/>
      <c r="G36" s="30"/>
      <c r="H36" s="34"/>
      <c r="P36" s="43"/>
      <c r="R36" s="24"/>
      <c r="T36" s="24"/>
      <c r="U36" s="24"/>
      <c r="V36" s="24"/>
    </row>
    <row r="37" spans="1:22" ht="15.75" customHeight="1">
      <c r="A37" s="30"/>
      <c r="B37" s="30"/>
      <c r="C37" s="30"/>
      <c r="D37" s="30"/>
      <c r="E37" s="35"/>
      <c r="F37" s="30"/>
      <c r="G37" s="30"/>
      <c r="H37" s="34"/>
      <c r="P37" s="43"/>
      <c r="R37" s="24"/>
      <c r="T37" s="24"/>
      <c r="U37" s="24"/>
      <c r="V37" s="24"/>
    </row>
    <row r="38" spans="1:22" ht="15.75" customHeight="1">
      <c r="A38" s="30"/>
      <c r="B38" s="30"/>
      <c r="C38" s="30"/>
      <c r="D38" s="30"/>
      <c r="E38" s="35"/>
      <c r="F38" s="30"/>
      <c r="G38" s="30"/>
      <c r="H38" s="34"/>
      <c r="P38" s="43"/>
      <c r="R38" s="24"/>
      <c r="T38" s="24"/>
      <c r="U38" s="24"/>
      <c r="V38" s="24"/>
    </row>
    <row r="39" spans="1:22" ht="15.75" customHeight="1">
      <c r="A39" s="30"/>
      <c r="B39" s="30"/>
      <c r="C39" s="30"/>
      <c r="D39" s="30"/>
      <c r="E39" s="35"/>
      <c r="F39" s="30"/>
      <c r="G39" s="30"/>
      <c r="H39" s="34"/>
      <c r="P39" s="43"/>
      <c r="R39" s="24"/>
      <c r="T39" s="24"/>
      <c r="U39" s="24"/>
      <c r="V39" s="24"/>
    </row>
    <row r="40" spans="1:22" ht="15.75" customHeight="1">
      <c r="A40" s="30"/>
      <c r="B40" s="30"/>
      <c r="C40" s="30"/>
      <c r="D40" s="30"/>
      <c r="E40" s="35"/>
      <c r="F40" s="30"/>
      <c r="G40" s="30"/>
      <c r="H40" s="34"/>
      <c r="P40" s="43"/>
      <c r="R40" s="24"/>
      <c r="T40" s="24"/>
      <c r="U40" s="24"/>
      <c r="V40" s="24"/>
    </row>
    <row r="41" spans="1:22" ht="15.75" customHeight="1">
      <c r="A41" s="30"/>
      <c r="B41" s="30"/>
      <c r="C41" s="30"/>
      <c r="D41" s="30"/>
      <c r="E41" s="35"/>
      <c r="F41" s="30"/>
      <c r="G41" s="30"/>
      <c r="H41" s="34"/>
      <c r="P41" s="43"/>
      <c r="R41" s="24"/>
      <c r="T41" s="24"/>
      <c r="U41" s="24"/>
      <c r="V41" s="24"/>
    </row>
    <row r="42" spans="1:22" ht="15.75" customHeight="1">
      <c r="A42" s="30"/>
      <c r="B42" s="30"/>
      <c r="C42" s="30"/>
      <c r="D42" s="30"/>
      <c r="F42" s="30"/>
      <c r="G42" s="30"/>
      <c r="H42" s="34"/>
      <c r="P42" s="43"/>
      <c r="R42" s="24"/>
      <c r="T42" s="24"/>
      <c r="U42" s="24"/>
      <c r="V42" s="24"/>
    </row>
    <row r="43" spans="1:22" ht="15.75" customHeight="1">
      <c r="A43" s="30"/>
      <c r="B43" s="30"/>
      <c r="C43" s="30"/>
      <c r="D43" s="30"/>
      <c r="F43" s="30"/>
      <c r="G43" s="30"/>
      <c r="H43" s="34"/>
      <c r="P43" s="43"/>
      <c r="R43" s="24"/>
      <c r="T43" s="24"/>
      <c r="U43" s="24"/>
      <c r="V43" s="24"/>
    </row>
    <row r="44" spans="1:22" ht="15.75" customHeight="1">
      <c r="A44" s="30"/>
      <c r="B44" s="30"/>
      <c r="C44" s="30"/>
      <c r="D44" s="30"/>
      <c r="E44" s="30"/>
      <c r="F44" s="30"/>
      <c r="G44" s="30"/>
      <c r="H44" s="34"/>
      <c r="P44" s="43"/>
      <c r="R44" s="24"/>
      <c r="T44" s="24"/>
      <c r="U44" s="24"/>
      <c r="V44" s="24"/>
    </row>
    <row r="45" spans="1:22" ht="15.75" customHeight="1">
      <c r="A45" s="30"/>
      <c r="B45" s="30"/>
      <c r="C45" s="30"/>
      <c r="D45" s="30"/>
      <c r="E45" s="30"/>
      <c r="F45" s="30"/>
      <c r="G45" s="30"/>
      <c r="H45" s="34"/>
      <c r="P45" s="43"/>
      <c r="R45" s="24"/>
      <c r="T45" s="24"/>
      <c r="U45" s="24"/>
      <c r="V45" s="24"/>
    </row>
    <row r="46" spans="1:22" ht="15.75" customHeight="1">
      <c r="A46" s="24"/>
      <c r="B46" s="30"/>
      <c r="C46" s="30"/>
      <c r="E46" s="30"/>
      <c r="F46" s="30"/>
      <c r="G46" s="30"/>
      <c r="P46" s="43"/>
      <c r="R46" s="24"/>
      <c r="T46" s="24"/>
      <c r="U46" s="24"/>
      <c r="V46" s="24"/>
    </row>
    <row r="47" spans="1:22" ht="15.75" customHeight="1">
      <c r="A47" s="24"/>
      <c r="B47" s="30"/>
      <c r="C47" s="30"/>
      <c r="E47" s="30"/>
      <c r="F47" s="30"/>
      <c r="G47" s="30"/>
      <c r="P47" s="43"/>
      <c r="R47" s="24"/>
      <c r="T47" s="24"/>
      <c r="U47" s="24"/>
      <c r="V47" s="24"/>
    </row>
    <row r="48" spans="1:22" ht="15.75" customHeight="1">
      <c r="A48" s="24"/>
      <c r="B48" s="30"/>
      <c r="C48" s="30"/>
      <c r="E48" s="30"/>
      <c r="F48" s="30"/>
      <c r="G48" s="30"/>
      <c r="P48" s="43"/>
      <c r="R48" s="24"/>
      <c r="T48" s="24"/>
      <c r="U48" s="24"/>
      <c r="V48" s="24"/>
    </row>
    <row r="49" spans="1:22" ht="15.75" customHeight="1">
      <c r="A49" s="24"/>
      <c r="B49" s="30"/>
      <c r="C49" s="30"/>
      <c r="E49" s="30"/>
      <c r="F49" s="30"/>
      <c r="G49" s="30"/>
      <c r="P49" s="43"/>
      <c r="R49" s="24"/>
      <c r="T49" s="24"/>
      <c r="U49" s="24"/>
      <c r="V49" s="24"/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</sheetData>
  <sheetProtection/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15"/>
  <dimension ref="A1:W53"/>
  <sheetViews>
    <sheetView showGridLines="0" zoomScalePageLayoutView="0" workbookViewId="0" topLeftCell="A1">
      <selection activeCell="N37" sqref="N37"/>
    </sheetView>
  </sheetViews>
  <sheetFormatPr defaultColWidth="9.140625" defaultRowHeight="12.75"/>
  <cols>
    <col min="1" max="1" width="6.00390625" style="26" customWidth="1"/>
    <col min="2" max="2" width="13.57421875" style="27" customWidth="1"/>
    <col min="3" max="3" width="8.28125" style="27" customWidth="1"/>
    <col min="4" max="15" width="6.140625" style="24" customWidth="1"/>
    <col min="16" max="16" width="8.140625" style="28" customWidth="1"/>
    <col min="17" max="17" width="9.140625" style="24" customWidth="1"/>
    <col min="18" max="18" width="9.140625" style="30" customWidth="1"/>
    <col min="19" max="19" width="9.140625" style="24" customWidth="1"/>
    <col min="20" max="22" width="9.140625" style="30" customWidth="1"/>
    <col min="23" max="16384" width="9.140625" style="24" customWidth="1"/>
  </cols>
  <sheetData>
    <row r="1" spans="1:19" ht="25.5" customHeight="1">
      <c r="A1" s="51" t="s">
        <v>32</v>
      </c>
      <c r="B1" s="238" t="s">
        <v>45</v>
      </c>
      <c r="C1" s="238"/>
      <c r="D1" s="239"/>
      <c r="E1" s="239"/>
      <c r="F1" s="98" t="s">
        <v>46</v>
      </c>
      <c r="G1" s="99"/>
      <c r="H1" s="100"/>
      <c r="I1" s="101"/>
      <c r="J1" s="102"/>
      <c r="K1" s="102"/>
      <c r="L1" s="102"/>
      <c r="M1" s="102"/>
      <c r="N1" s="102"/>
      <c r="O1" s="102"/>
      <c r="P1" s="103"/>
      <c r="Q1" s="29"/>
      <c r="S1" s="29"/>
    </row>
    <row r="2" spans="1:19" ht="14.25">
      <c r="A2" s="175"/>
      <c r="B2" s="174"/>
      <c r="C2" s="91"/>
      <c r="D2" s="165" t="s">
        <v>43</v>
      </c>
      <c r="E2" s="166" t="s">
        <v>34</v>
      </c>
      <c r="F2" s="166" t="s">
        <v>35</v>
      </c>
      <c r="G2" s="166" t="s">
        <v>36</v>
      </c>
      <c r="H2" s="166" t="s">
        <v>37</v>
      </c>
      <c r="I2" s="166" t="s">
        <v>38</v>
      </c>
      <c r="J2" s="166" t="s">
        <v>39</v>
      </c>
      <c r="K2" s="166" t="s">
        <v>40</v>
      </c>
      <c r="L2" s="166" t="s">
        <v>41</v>
      </c>
      <c r="M2" s="166" t="s">
        <v>42</v>
      </c>
      <c r="N2" s="166" t="s">
        <v>76</v>
      </c>
      <c r="O2" s="166" t="s">
        <v>77</v>
      </c>
      <c r="P2" s="42"/>
      <c r="Q2" s="30"/>
      <c r="S2" s="30"/>
    </row>
    <row r="3" spans="1:19" ht="21" customHeight="1">
      <c r="A3" s="176" t="s">
        <v>3</v>
      </c>
      <c r="B3" s="232" t="s">
        <v>4</v>
      </c>
      <c r="C3" s="233"/>
      <c r="D3" s="171" t="s">
        <v>32</v>
      </c>
      <c r="E3" s="172" t="s">
        <v>32</v>
      </c>
      <c r="F3" s="171" t="s">
        <v>32</v>
      </c>
      <c r="G3" s="172" t="s">
        <v>32</v>
      </c>
      <c r="H3" s="171" t="s">
        <v>32</v>
      </c>
      <c r="I3" s="172" t="s">
        <v>32</v>
      </c>
      <c r="J3" s="171" t="s">
        <v>32</v>
      </c>
      <c r="K3" s="172" t="s">
        <v>32</v>
      </c>
      <c r="L3" s="171" t="s">
        <v>32</v>
      </c>
      <c r="M3" s="172" t="s">
        <v>32</v>
      </c>
      <c r="N3" s="171" t="s">
        <v>32</v>
      </c>
      <c r="O3" s="172" t="s">
        <v>32</v>
      </c>
      <c r="P3" s="173" t="s">
        <v>32</v>
      </c>
      <c r="Q3" s="30"/>
      <c r="R3" s="32"/>
      <c r="S3" s="30"/>
    </row>
    <row r="4" spans="1:23" ht="15" customHeight="1">
      <c r="A4" s="96">
        <f>HRÁČI!B6</f>
        <v>104</v>
      </c>
      <c r="B4" s="167" t="str">
        <f>HRÁČI!C6</f>
        <v>Vavrík  </v>
      </c>
      <c r="C4" s="168" t="str">
        <f>HRÁČI!D6</f>
        <v>Roman</v>
      </c>
      <c r="D4" s="169">
        <f>I!Q9</f>
        <v>14.14</v>
      </c>
      <c r="E4" s="170">
        <f>'II'!Q9</f>
        <v>20.2</v>
      </c>
      <c r="F4" s="169">
        <f>III!Q9</f>
        <v>29.86</v>
      </c>
      <c r="G4" s="170">
        <f>'IV'!Q9</f>
        <v>12.38</v>
      </c>
      <c r="H4" s="169">
        <f>V!Q9</f>
        <v>27.340000000000003</v>
      </c>
      <c r="I4" s="170">
        <f>VI!Q9</f>
        <v>17.34</v>
      </c>
      <c r="J4" s="169">
        <f>VII!Q9</f>
        <v>7.78</v>
      </c>
      <c r="K4" s="170">
        <f>VIII!Q9</f>
        <v>37.76</v>
      </c>
      <c r="L4" s="169">
        <f>IX!Q9</f>
        <v>21.62</v>
      </c>
      <c r="M4" s="170">
        <f>X!Q9</f>
        <v>0</v>
      </c>
      <c r="N4" s="169">
        <f>XI!Q9</f>
        <v>28.419999999999998</v>
      </c>
      <c r="O4" s="170">
        <f>XII!Q9</f>
        <v>13.72</v>
      </c>
      <c r="P4" s="164">
        <f aca="true" t="shared" si="0" ref="P4:P33">SUM(D4:O4)</f>
        <v>230.55999999999997</v>
      </c>
      <c r="Q4" s="30"/>
      <c r="S4" s="30"/>
      <c r="W4" s="33"/>
    </row>
    <row r="5" spans="1:23" ht="15" customHeight="1">
      <c r="A5" s="96">
        <f>HRÁČI!B29</f>
        <v>127</v>
      </c>
      <c r="B5" s="94" t="str">
        <f>HRÁČI!C29</f>
        <v>Gavula</v>
      </c>
      <c r="C5" s="95" t="str">
        <f>HRÁČI!D29</f>
        <v>Gabriel</v>
      </c>
      <c r="D5" s="162">
        <f>I!Q32</f>
        <v>31.94</v>
      </c>
      <c r="E5" s="163">
        <f>'II'!Q32</f>
        <v>34.86</v>
      </c>
      <c r="F5" s="162">
        <f>III!Q32</f>
        <v>6.980000000000002</v>
      </c>
      <c r="G5" s="163">
        <f>'IV'!Q32</f>
        <v>15.8</v>
      </c>
      <c r="H5" s="162">
        <f>V!Q32</f>
        <v>38.88</v>
      </c>
      <c r="I5" s="163">
        <f>VI!Q32</f>
        <v>0</v>
      </c>
      <c r="J5" s="162">
        <f>VII!Q32</f>
        <v>-0.21999999999999975</v>
      </c>
      <c r="K5" s="163">
        <f>VIII!Q32</f>
        <v>3.5600000000000005</v>
      </c>
      <c r="L5" s="162">
        <f>IX!Q32</f>
        <v>19.08</v>
      </c>
      <c r="M5" s="163">
        <f>X!Q32</f>
        <v>27.72</v>
      </c>
      <c r="N5" s="162">
        <f>XI!Q32</f>
        <v>3.3000000000000007</v>
      </c>
      <c r="O5" s="163">
        <f>XII!Q32</f>
        <v>38.96</v>
      </c>
      <c r="P5" s="164">
        <f t="shared" si="0"/>
        <v>220.86</v>
      </c>
      <c r="Q5" s="30"/>
      <c r="S5" s="30"/>
      <c r="W5" s="33"/>
    </row>
    <row r="6" spans="1:23" ht="15" customHeight="1">
      <c r="A6" s="96">
        <f>HRÁČI!B18</f>
        <v>116</v>
      </c>
      <c r="B6" s="94" t="str">
        <f>HRÁČI!C18</f>
        <v>Učník</v>
      </c>
      <c r="C6" s="95" t="str">
        <f>HRÁČI!D18</f>
        <v>Stanislav</v>
      </c>
      <c r="D6" s="162">
        <f>I!Q21</f>
        <v>-5.98</v>
      </c>
      <c r="E6" s="163">
        <f>'II'!Q21</f>
        <v>13.920000000000002</v>
      </c>
      <c r="F6" s="162">
        <f>III!Q21</f>
        <v>34.34</v>
      </c>
      <c r="G6" s="163">
        <f>'IV'!Q21</f>
        <v>16.6</v>
      </c>
      <c r="H6" s="162">
        <f>V!Q21</f>
        <v>32.32</v>
      </c>
      <c r="I6" s="163">
        <f>VI!Q21</f>
        <v>-1.08</v>
      </c>
      <c r="J6" s="162">
        <f>VII!Q21</f>
        <v>3.96</v>
      </c>
      <c r="K6" s="163">
        <f>VIII!Q21</f>
        <v>43</v>
      </c>
      <c r="L6" s="162">
        <f>IX!Q21</f>
        <v>19.119999999999997</v>
      </c>
      <c r="M6" s="163">
        <f>X!Q21</f>
        <v>22.880000000000003</v>
      </c>
      <c r="N6" s="162">
        <f>XI!Q21</f>
        <v>23.960000000000004</v>
      </c>
      <c r="O6" s="163">
        <f>XII!Q21</f>
        <v>8.64</v>
      </c>
      <c r="P6" s="164">
        <f t="shared" si="0"/>
        <v>211.68</v>
      </c>
      <c r="Q6" s="30"/>
      <c r="S6" s="30"/>
      <c r="W6" s="33"/>
    </row>
    <row r="7" spans="1:23" ht="15" customHeight="1">
      <c r="A7" s="96">
        <f>HRÁČI!B26</f>
        <v>124</v>
      </c>
      <c r="B7" s="94" t="str">
        <f>HRÁČI!C26</f>
        <v>Biely</v>
      </c>
      <c r="C7" s="95" t="str">
        <f>HRÁČI!D26</f>
        <v>Peter</v>
      </c>
      <c r="D7" s="162">
        <f>I!Q29</f>
        <v>33.12</v>
      </c>
      <c r="E7" s="163">
        <f>'II'!Q29</f>
        <v>27.78</v>
      </c>
      <c r="F7" s="162">
        <f>III!Q29</f>
        <v>10.180000000000003</v>
      </c>
      <c r="G7" s="163">
        <f>'IV'!Q29</f>
        <v>0</v>
      </c>
      <c r="H7" s="162">
        <f>V!Q29</f>
        <v>47.36</v>
      </c>
      <c r="I7" s="163">
        <f>VI!Q29</f>
        <v>-6.260000000000001</v>
      </c>
      <c r="J7" s="162">
        <f>VII!Q29</f>
        <v>32.82</v>
      </c>
      <c r="K7" s="163">
        <f>VIII!Q29</f>
        <v>-0.6199999999999997</v>
      </c>
      <c r="L7" s="162">
        <f>IX!Q29</f>
        <v>-11.1</v>
      </c>
      <c r="M7" s="163">
        <f>X!Q29</f>
        <v>8.8</v>
      </c>
      <c r="N7" s="162">
        <f>XI!Q29</f>
        <v>38.620000000000005</v>
      </c>
      <c r="O7" s="163">
        <f>XII!Q29</f>
        <v>26.94</v>
      </c>
      <c r="P7" s="164">
        <f t="shared" si="0"/>
        <v>207.64000000000001</v>
      </c>
      <c r="Q7" s="30"/>
      <c r="S7" s="30"/>
      <c r="T7" s="34"/>
      <c r="W7" s="34"/>
    </row>
    <row r="8" spans="1:23" ht="15" customHeight="1">
      <c r="A8" s="96">
        <f>HRÁČI!B10</f>
        <v>108</v>
      </c>
      <c r="B8" s="94" t="str">
        <f>HRÁČI!C10</f>
        <v>Vavríková</v>
      </c>
      <c r="C8" s="95" t="str">
        <f>HRÁČI!D10</f>
        <v>Lucia</v>
      </c>
      <c r="D8" s="162">
        <f>I!Q13</f>
        <v>3.9000000000000004</v>
      </c>
      <c r="E8" s="163">
        <f>'II'!Q13</f>
        <v>13.84</v>
      </c>
      <c r="F8" s="162">
        <f>III!Q13</f>
        <v>11.440000000000001</v>
      </c>
      <c r="G8" s="163">
        <f>'IV'!Q13</f>
        <v>10.280000000000003</v>
      </c>
      <c r="H8" s="162">
        <f>V!Q13</f>
        <v>33.1</v>
      </c>
      <c r="I8" s="163">
        <f>VI!Q13</f>
        <v>8.280000000000001</v>
      </c>
      <c r="J8" s="162">
        <f>VII!Q13</f>
        <v>24.880000000000003</v>
      </c>
      <c r="K8" s="163">
        <f>VIII!Q13</f>
        <v>28.36</v>
      </c>
      <c r="L8" s="162">
        <f>IX!Q13</f>
        <v>-5.06</v>
      </c>
      <c r="M8" s="163">
        <f>X!Q13</f>
        <v>34.260000000000005</v>
      </c>
      <c r="N8" s="162">
        <f>XI!Q13</f>
        <v>9.34</v>
      </c>
      <c r="O8" s="163">
        <f>XII!Q13</f>
        <v>2.9600000000000004</v>
      </c>
      <c r="P8" s="164">
        <f t="shared" si="0"/>
        <v>175.57999999999998</v>
      </c>
      <c r="Q8" s="30"/>
      <c r="S8" s="30"/>
      <c r="T8" s="35"/>
      <c r="W8" s="34"/>
    </row>
    <row r="9" spans="1:23" ht="15" customHeight="1">
      <c r="A9" s="96">
        <f>HRÁČI!B4</f>
        <v>102</v>
      </c>
      <c r="B9" s="94" t="str">
        <f>HRÁČI!C4</f>
        <v>Leskovský  </v>
      </c>
      <c r="C9" s="95" t="str">
        <f>HRÁČI!D4</f>
        <v>Roman</v>
      </c>
      <c r="D9" s="162">
        <f>I!Q7</f>
        <v>21.380000000000003</v>
      </c>
      <c r="E9" s="163">
        <f>'II'!Q7</f>
        <v>40.42</v>
      </c>
      <c r="F9" s="162">
        <f>III!Q7</f>
        <v>4.1</v>
      </c>
      <c r="G9" s="163">
        <f>'IV'!Q7</f>
        <v>-1.2600000000000016</v>
      </c>
      <c r="H9" s="162">
        <f>V!Q7</f>
        <v>18.66</v>
      </c>
      <c r="I9" s="163">
        <f>VI!Q7</f>
        <v>8.219999999999999</v>
      </c>
      <c r="J9" s="162">
        <f>VII!Q7</f>
        <v>22.700000000000003</v>
      </c>
      <c r="K9" s="163">
        <f>VIII!Q7</f>
        <v>-13.74</v>
      </c>
      <c r="L9" s="162">
        <f>IX!Q7</f>
        <v>12.280000000000001</v>
      </c>
      <c r="M9" s="163">
        <f>X!Q7</f>
        <v>13.100000000000001</v>
      </c>
      <c r="N9" s="162">
        <f>XI!Q7</f>
        <v>35</v>
      </c>
      <c r="O9" s="163">
        <f>XII!Q7</f>
        <v>9.700000000000001</v>
      </c>
      <c r="P9" s="164">
        <f t="shared" si="0"/>
        <v>170.56</v>
      </c>
      <c r="Q9" s="30"/>
      <c r="S9" s="30"/>
      <c r="T9" s="35"/>
      <c r="W9" s="34"/>
    </row>
    <row r="10" spans="1:23" ht="15" customHeight="1">
      <c r="A10" s="96">
        <f>HRÁČI!B3</f>
        <v>101</v>
      </c>
      <c r="B10" s="94" t="str">
        <f>HRÁČI!C3</f>
        <v>Dobiaš</v>
      </c>
      <c r="C10" s="95" t="str">
        <f>HRÁČI!D3</f>
        <v>Martin</v>
      </c>
      <c r="D10" s="162">
        <f>I!Q6</f>
        <v>-0.5799999999999992</v>
      </c>
      <c r="E10" s="163">
        <f>'II'!Q6</f>
        <v>-13.28</v>
      </c>
      <c r="F10" s="162">
        <f>III!Q6</f>
        <v>20.64</v>
      </c>
      <c r="G10" s="163">
        <f>'IV'!Q6</f>
        <v>0</v>
      </c>
      <c r="H10" s="162">
        <f>V!Q6</f>
        <v>31.28</v>
      </c>
      <c r="I10" s="163">
        <f>VI!Q6</f>
        <v>34.18000000000001</v>
      </c>
      <c r="J10" s="162">
        <f>VII!Q6</f>
        <v>60.08</v>
      </c>
      <c r="K10" s="163">
        <f>VIII!Q6</f>
        <v>29.46</v>
      </c>
      <c r="L10" s="162">
        <f>IX!Q6</f>
        <v>0</v>
      </c>
      <c r="M10" s="163">
        <f>X!Q6</f>
        <v>0</v>
      </c>
      <c r="N10" s="162">
        <f>XI!Q6</f>
        <v>-12.959999999999999</v>
      </c>
      <c r="O10" s="163">
        <f>XII!Q6</f>
        <v>0</v>
      </c>
      <c r="P10" s="164">
        <f t="shared" si="0"/>
        <v>148.82</v>
      </c>
      <c r="Q10" s="30"/>
      <c r="S10" s="30"/>
      <c r="T10" s="35"/>
      <c r="W10" s="34"/>
    </row>
    <row r="11" spans="1:23" ht="15" customHeight="1">
      <c r="A11" s="96">
        <f>HRÁČI!B5</f>
        <v>103</v>
      </c>
      <c r="B11" s="94" t="str">
        <f>HRÁČI!C5</f>
        <v>Kazimír </v>
      </c>
      <c r="C11" s="95" t="str">
        <f>HRÁČI!D5</f>
        <v>Jozef</v>
      </c>
      <c r="D11" s="162">
        <f>I!Q8</f>
        <v>0.3400000000000003</v>
      </c>
      <c r="E11" s="163">
        <f>'II'!Q8</f>
        <v>37.019999999999996</v>
      </c>
      <c r="F11" s="162">
        <f>III!Q8</f>
        <v>4.760000000000002</v>
      </c>
      <c r="G11" s="163">
        <f>'IV'!Q8</f>
        <v>38.980000000000004</v>
      </c>
      <c r="H11" s="162">
        <f>V!Q8</f>
        <v>-24.06</v>
      </c>
      <c r="I11" s="163">
        <f>VI!Q8</f>
        <v>5.999999999999999</v>
      </c>
      <c r="J11" s="162">
        <f>VII!Q8</f>
        <v>7.58</v>
      </c>
      <c r="K11" s="163">
        <f>VIII!Q8</f>
        <v>5.580000000000001</v>
      </c>
      <c r="L11" s="162">
        <f>IX!Q8</f>
        <v>25.939999999999998</v>
      </c>
      <c r="M11" s="163">
        <f>X!Q8</f>
        <v>28.9</v>
      </c>
      <c r="N11" s="162">
        <f>XI!Q8</f>
        <v>16.22</v>
      </c>
      <c r="O11" s="163">
        <f>XII!Q8</f>
        <v>-4.979999999999999</v>
      </c>
      <c r="P11" s="164">
        <f t="shared" si="0"/>
        <v>142.28</v>
      </c>
      <c r="Q11" s="30"/>
      <c r="S11" s="30"/>
      <c r="T11" s="35"/>
      <c r="W11" s="34"/>
    </row>
    <row r="12" spans="1:23" ht="15" customHeight="1">
      <c r="A12" s="96">
        <f>HRÁČI!B8</f>
        <v>106</v>
      </c>
      <c r="B12" s="94" t="str">
        <f>HRÁČI!C8</f>
        <v>Bisák </v>
      </c>
      <c r="C12" s="95" t="str">
        <f>HRÁČI!D8</f>
        <v>Viliam</v>
      </c>
      <c r="D12" s="162">
        <f>I!Q11</f>
        <v>2.18</v>
      </c>
      <c r="E12" s="163">
        <f>'II'!Q11</f>
        <v>15.8</v>
      </c>
      <c r="F12" s="162">
        <f>III!Q11</f>
        <v>8.540000000000001</v>
      </c>
      <c r="G12" s="163">
        <f>'IV'!Q11</f>
        <v>0</v>
      </c>
      <c r="H12" s="162">
        <f>V!Q11</f>
        <v>0</v>
      </c>
      <c r="I12" s="163">
        <f>VI!Q11</f>
        <v>17.220000000000002</v>
      </c>
      <c r="J12" s="162">
        <f>VII!Q11</f>
        <v>34.64</v>
      </c>
      <c r="K12" s="163">
        <f>VIII!Q11</f>
        <v>17.92</v>
      </c>
      <c r="L12" s="162">
        <f>IX!Q11</f>
        <v>21.78</v>
      </c>
      <c r="M12" s="163">
        <f>X!Q11</f>
        <v>-3.3</v>
      </c>
      <c r="N12" s="162">
        <f>XI!Q11</f>
        <v>-1.2599999999999985</v>
      </c>
      <c r="O12" s="163">
        <f>XII!Q11</f>
        <v>25.22</v>
      </c>
      <c r="P12" s="164">
        <f t="shared" si="0"/>
        <v>138.74</v>
      </c>
      <c r="Q12" s="30"/>
      <c r="S12" s="30"/>
      <c r="T12" s="35"/>
      <c r="W12" s="34"/>
    </row>
    <row r="13" spans="1:23" ht="15" customHeight="1">
      <c r="A13" s="96">
        <f>HRÁČI!B32</f>
        <v>130</v>
      </c>
      <c r="B13" s="94" t="str">
        <f>HRÁČI!C32</f>
        <v>Serbin</v>
      </c>
      <c r="C13" s="95" t="str">
        <f>HRÁČI!D32</f>
        <v>Rastislav</v>
      </c>
      <c r="D13" s="162">
        <f>I!Q35</f>
        <v>0</v>
      </c>
      <c r="E13" s="163">
        <f>'II'!Q35</f>
        <v>0</v>
      </c>
      <c r="F13" s="162">
        <f>III!Q35</f>
        <v>0</v>
      </c>
      <c r="G13" s="163">
        <f>'IV'!Q35</f>
        <v>23.42</v>
      </c>
      <c r="H13" s="162">
        <f>V!Q35</f>
        <v>35.64</v>
      </c>
      <c r="I13" s="163">
        <f>VI!Q35</f>
        <v>32.38</v>
      </c>
      <c r="J13" s="162">
        <f>VII!Q35</f>
        <v>11.600000000000003</v>
      </c>
      <c r="K13" s="163">
        <f>VIII!Q35</f>
        <v>14.420000000000002</v>
      </c>
      <c r="L13" s="162">
        <f>IX!Q35</f>
        <v>0</v>
      </c>
      <c r="M13" s="163">
        <f>X!Q35</f>
        <v>-11.48</v>
      </c>
      <c r="N13" s="162">
        <f>XI!Q35</f>
        <v>16.000000000000004</v>
      </c>
      <c r="O13" s="163">
        <f>XII!Q35</f>
        <v>7.500000000000001</v>
      </c>
      <c r="P13" s="164">
        <f t="shared" si="0"/>
        <v>129.48000000000002</v>
      </c>
      <c r="Q13" s="30"/>
      <c r="S13" s="30"/>
      <c r="T13" s="35"/>
      <c r="W13" s="34"/>
    </row>
    <row r="14" spans="1:23" ht="15" customHeight="1">
      <c r="A14" s="96">
        <f>HRÁČI!B22</f>
        <v>120</v>
      </c>
      <c r="B14" s="94" t="str">
        <f>HRÁČI!C22</f>
        <v>Urban</v>
      </c>
      <c r="C14" s="95" t="str">
        <f>HRÁČI!D22</f>
        <v>Daniel</v>
      </c>
      <c r="D14" s="162">
        <f>I!Q25</f>
        <v>0.4099999999999997</v>
      </c>
      <c r="E14" s="163">
        <f>'II'!Q25</f>
        <v>-22.619999999999997</v>
      </c>
      <c r="F14" s="162">
        <f>III!Q25</f>
        <v>8.120000000000001</v>
      </c>
      <c r="G14" s="163">
        <f>'IV'!Q25</f>
        <v>-0.43999999999999995</v>
      </c>
      <c r="H14" s="162">
        <f>V!Q25</f>
        <v>1.9800000000000004</v>
      </c>
      <c r="I14" s="163">
        <f>VI!Q25</f>
        <v>0</v>
      </c>
      <c r="J14" s="162">
        <f>VII!Q25</f>
        <v>0</v>
      </c>
      <c r="K14" s="163">
        <f>VIII!Q25</f>
        <v>27.14</v>
      </c>
      <c r="L14" s="162">
        <f>IX!Q25</f>
        <v>0</v>
      </c>
      <c r="M14" s="163">
        <f>X!Q25</f>
        <v>32.54</v>
      </c>
      <c r="N14" s="162">
        <f>XI!Q25</f>
        <v>26.94</v>
      </c>
      <c r="O14" s="163">
        <f>XII!Q25</f>
        <v>36.74</v>
      </c>
      <c r="P14" s="164">
        <f t="shared" si="0"/>
        <v>110.81</v>
      </c>
      <c r="Q14" s="30"/>
      <c r="S14" s="30"/>
      <c r="T14" s="24"/>
      <c r="W14" s="34"/>
    </row>
    <row r="15" spans="1:23" ht="15" customHeight="1">
      <c r="A15" s="96">
        <f>HRÁČI!B25</f>
        <v>123</v>
      </c>
      <c r="B15" s="94" t="str">
        <f>HRÁČI!C25</f>
        <v>Jamečný</v>
      </c>
      <c r="C15" s="95" t="str">
        <f>HRÁČI!D25</f>
        <v>Milan</v>
      </c>
      <c r="D15" s="162">
        <f>I!Q28</f>
        <v>25.64</v>
      </c>
      <c r="E15" s="163">
        <f>'II'!Q28</f>
        <v>-7.659999999999999</v>
      </c>
      <c r="F15" s="162">
        <f>III!Q28</f>
        <v>28.060000000000002</v>
      </c>
      <c r="G15" s="163">
        <f>'IV'!Q28</f>
        <v>-6.239999999999998</v>
      </c>
      <c r="H15" s="162">
        <f>V!Q28</f>
        <v>-0.040000000000000924</v>
      </c>
      <c r="I15" s="163">
        <f>VI!Q28</f>
        <v>38.54</v>
      </c>
      <c r="J15" s="162">
        <f>VII!Q28</f>
        <v>-5.979999999999999</v>
      </c>
      <c r="K15" s="163">
        <f>VIII!Q28</f>
        <v>0</v>
      </c>
      <c r="L15" s="162">
        <f>IX!Q28</f>
        <v>0</v>
      </c>
      <c r="M15" s="163">
        <f>X!Q28</f>
        <v>0</v>
      </c>
      <c r="N15" s="162">
        <f>XI!Q28</f>
        <v>0</v>
      </c>
      <c r="O15" s="163">
        <f>XII!Q28</f>
        <v>0</v>
      </c>
      <c r="P15" s="164">
        <f t="shared" si="0"/>
        <v>72.32000000000001</v>
      </c>
      <c r="Q15" s="30"/>
      <c r="S15" s="30"/>
      <c r="T15" s="24"/>
      <c r="W15" s="34"/>
    </row>
    <row r="16" spans="1:23" ht="15" customHeight="1">
      <c r="A16" s="96">
        <f>HRÁČI!B27</f>
        <v>125</v>
      </c>
      <c r="B16" s="94" t="str">
        <f>HRÁČI!C27</f>
        <v>Slivovič</v>
      </c>
      <c r="C16" s="95" t="str">
        <f>HRÁČI!D27</f>
        <v>Michal</v>
      </c>
      <c r="D16" s="162">
        <f>I!Q30</f>
        <v>15.32</v>
      </c>
      <c r="E16" s="163">
        <f>'II'!Q30</f>
        <v>4.42</v>
      </c>
      <c r="F16" s="162">
        <f>III!Q30</f>
        <v>35.9</v>
      </c>
      <c r="G16" s="163">
        <f>'IV'!Q30</f>
        <v>-6.199999999999999</v>
      </c>
      <c r="H16" s="162">
        <f>V!Q30</f>
        <v>8.82</v>
      </c>
      <c r="I16" s="163">
        <f>VI!Q30</f>
        <v>3.9000000000000004</v>
      </c>
      <c r="J16" s="162">
        <f>VII!Q30</f>
        <v>0</v>
      </c>
      <c r="K16" s="163">
        <f>VIII!Q30</f>
        <v>0</v>
      </c>
      <c r="L16" s="162">
        <f>IX!Q30</f>
        <v>0</v>
      </c>
      <c r="M16" s="163">
        <f>X!Q30</f>
        <v>0</v>
      </c>
      <c r="N16" s="162">
        <f>XI!Q30</f>
        <v>0</v>
      </c>
      <c r="O16" s="163">
        <f>XII!Q30</f>
        <v>0</v>
      </c>
      <c r="P16" s="164">
        <f t="shared" si="0"/>
        <v>62.16</v>
      </c>
      <c r="Q16" s="30"/>
      <c r="S16" s="30"/>
      <c r="W16" s="34"/>
    </row>
    <row r="17" spans="1:23" ht="15" customHeight="1">
      <c r="A17" s="96">
        <f>HRÁČI!B16</f>
        <v>114</v>
      </c>
      <c r="B17" s="94" t="str">
        <f>HRÁČI!C16</f>
        <v>Pecov</v>
      </c>
      <c r="C17" s="95" t="str">
        <f>HRÁČI!D16</f>
        <v>Ivan</v>
      </c>
      <c r="D17" s="162">
        <f>I!Q19</f>
        <v>0</v>
      </c>
      <c r="E17" s="163">
        <f>'II'!Q19</f>
        <v>12.9</v>
      </c>
      <c r="F17" s="162">
        <f>III!Q19</f>
        <v>7.740000000000001</v>
      </c>
      <c r="G17" s="163">
        <f>'IV'!Q19</f>
        <v>40.04</v>
      </c>
      <c r="H17" s="162">
        <f>V!Q19</f>
        <v>0</v>
      </c>
      <c r="I17" s="163">
        <f>VI!Q19</f>
        <v>0</v>
      </c>
      <c r="J17" s="162">
        <f>VII!Q19</f>
        <v>0</v>
      </c>
      <c r="K17" s="163">
        <f>VIII!Q19</f>
        <v>0</v>
      </c>
      <c r="L17" s="162">
        <f>IX!Q19</f>
        <v>0</v>
      </c>
      <c r="M17" s="163">
        <f>X!Q19</f>
        <v>0</v>
      </c>
      <c r="N17" s="162">
        <f>XI!Q19</f>
        <v>0</v>
      </c>
      <c r="O17" s="163">
        <f>XII!Q19</f>
        <v>0</v>
      </c>
      <c r="P17" s="164">
        <f t="shared" si="0"/>
        <v>60.68</v>
      </c>
      <c r="Q17" s="30"/>
      <c r="S17" s="30"/>
      <c r="W17" s="34"/>
    </row>
    <row r="18" spans="1:23" ht="15" customHeight="1">
      <c r="A18" s="96">
        <f>HRÁČI!B15</f>
        <v>113</v>
      </c>
      <c r="B18" s="94" t="str">
        <f>HRÁČI!C15</f>
        <v>Danics</v>
      </c>
      <c r="C18" s="95" t="str">
        <f>HRÁČI!D15</f>
        <v>Erich</v>
      </c>
      <c r="D18" s="162">
        <f>I!Q18</f>
        <v>63.8</v>
      </c>
      <c r="E18" s="163">
        <f>'II'!Q18</f>
        <v>-9.899999999999999</v>
      </c>
      <c r="F18" s="162">
        <f>III!Q18</f>
        <v>-0.7800000000000002</v>
      </c>
      <c r="G18" s="163">
        <f>'IV'!Q18</f>
        <v>1.640000000000001</v>
      </c>
      <c r="H18" s="162">
        <f>V!Q18</f>
        <v>0</v>
      </c>
      <c r="I18" s="163">
        <f>VI!Q18</f>
        <v>0</v>
      </c>
      <c r="J18" s="162">
        <f>VII!Q18</f>
        <v>-2.2999999999999994</v>
      </c>
      <c r="K18" s="163">
        <f>VIII!Q18</f>
        <v>0</v>
      </c>
      <c r="L18" s="162">
        <f>IX!Q18</f>
        <v>0</v>
      </c>
      <c r="M18" s="163">
        <f>X!Q18</f>
        <v>0</v>
      </c>
      <c r="N18" s="162">
        <f>XI!Q18</f>
        <v>0</v>
      </c>
      <c r="O18" s="163">
        <f>XII!Q18</f>
        <v>0</v>
      </c>
      <c r="P18" s="164">
        <f t="shared" si="0"/>
        <v>52.46</v>
      </c>
      <c r="Q18" s="30"/>
      <c r="S18" s="30"/>
      <c r="W18" s="34"/>
    </row>
    <row r="19" spans="1:23" ht="15" customHeight="1">
      <c r="A19" s="96">
        <f>HRÁČI!B21</f>
        <v>119</v>
      </c>
      <c r="B19" s="94" t="str">
        <f>HRÁČI!C21</f>
        <v>Češek</v>
      </c>
      <c r="C19" s="95" t="str">
        <f>HRÁČI!D21</f>
        <v>Ján</v>
      </c>
      <c r="D19" s="162">
        <f>I!Q24</f>
        <v>0</v>
      </c>
      <c r="E19" s="163">
        <f>'II'!Q24</f>
        <v>0</v>
      </c>
      <c r="F19" s="162">
        <f>III!Q24</f>
        <v>0</v>
      </c>
      <c r="G19" s="163">
        <f>'IV'!Q24</f>
        <v>0</v>
      </c>
      <c r="H19" s="162">
        <f>V!Q24</f>
        <v>0</v>
      </c>
      <c r="I19" s="163">
        <f>VI!Q24</f>
        <v>0</v>
      </c>
      <c r="J19" s="162">
        <f>VII!Q24</f>
        <v>0</v>
      </c>
      <c r="K19" s="163">
        <f>VIII!Q24</f>
        <v>23</v>
      </c>
      <c r="L19" s="162">
        <f>IX!Q24</f>
        <v>11.360000000000001</v>
      </c>
      <c r="M19" s="163">
        <f>X!Q24</f>
        <v>0</v>
      </c>
      <c r="N19" s="162">
        <f>XI!Q24</f>
        <v>0</v>
      </c>
      <c r="O19" s="163">
        <f>XII!Q24</f>
        <v>0</v>
      </c>
      <c r="P19" s="164">
        <f t="shared" si="0"/>
        <v>34.36</v>
      </c>
      <c r="Q19" s="30"/>
      <c r="S19" s="30"/>
      <c r="W19" s="34"/>
    </row>
    <row r="20" spans="1:23" ht="15" customHeight="1">
      <c r="A20" s="96">
        <f>HRÁČI!B7</f>
        <v>105</v>
      </c>
      <c r="B20" s="94" t="str">
        <f>HRÁČI!C7</f>
        <v>Vavrík  </v>
      </c>
      <c r="C20" s="95" t="str">
        <f>HRÁČI!D7</f>
        <v>Ivan</v>
      </c>
      <c r="D20" s="162">
        <f>I!Q10</f>
        <v>25.54</v>
      </c>
      <c r="E20" s="163">
        <f>'II'!Q10</f>
        <v>0</v>
      </c>
      <c r="F20" s="162">
        <f>III!Q10</f>
        <v>0</v>
      </c>
      <c r="G20" s="163">
        <f>'IV'!Q10</f>
        <v>0</v>
      </c>
      <c r="H20" s="162">
        <f>V!Q10</f>
        <v>0</v>
      </c>
      <c r="I20" s="163">
        <f>VI!Q10</f>
        <v>0</v>
      </c>
      <c r="J20" s="162">
        <f>VII!Q10</f>
        <v>0</v>
      </c>
      <c r="K20" s="163">
        <f>VIII!Q10</f>
        <v>0</v>
      </c>
      <c r="L20" s="162">
        <f>IX!Q10</f>
        <v>0</v>
      </c>
      <c r="M20" s="163">
        <f>X!Q10</f>
        <v>2.4399999999999995</v>
      </c>
      <c r="N20" s="162">
        <f>XI!Q10</f>
        <v>0</v>
      </c>
      <c r="O20" s="163">
        <f>XII!Q10</f>
        <v>0</v>
      </c>
      <c r="P20" s="164">
        <f t="shared" si="0"/>
        <v>27.979999999999997</v>
      </c>
      <c r="Q20" s="30"/>
      <c r="S20" s="30"/>
      <c r="W20" s="34"/>
    </row>
    <row r="21" spans="1:23" ht="15" customHeight="1">
      <c r="A21" s="96">
        <f>HRÁČI!B24</f>
        <v>122</v>
      </c>
      <c r="B21" s="94" t="str">
        <f>HRÁČI!C24</f>
        <v>Šereš</v>
      </c>
      <c r="C21" s="95" t="str">
        <f>HRÁČI!D24</f>
        <v>Karol</v>
      </c>
      <c r="D21" s="162">
        <f>I!Q27</f>
        <v>-11.340000000000002</v>
      </c>
      <c r="E21" s="163">
        <f>'II'!Q27</f>
        <v>12.620000000000001</v>
      </c>
      <c r="F21" s="162">
        <f>III!Q27</f>
        <v>23.740000000000002</v>
      </c>
      <c r="G21" s="163">
        <f>'IV'!Q27</f>
        <v>0</v>
      </c>
      <c r="H21" s="162">
        <f>V!Q27</f>
        <v>-13.68</v>
      </c>
      <c r="I21" s="163">
        <f>VI!Q27</f>
        <v>4.12</v>
      </c>
      <c r="J21" s="162">
        <f>VII!Q27</f>
        <v>0</v>
      </c>
      <c r="K21" s="163">
        <f>VIII!Q27</f>
        <v>-36.1</v>
      </c>
      <c r="L21" s="162">
        <f>IX!Q27</f>
        <v>-2.780000000000001</v>
      </c>
      <c r="M21" s="163">
        <f>X!Q27</f>
        <v>15.599999999999998</v>
      </c>
      <c r="N21" s="162">
        <f>XI!Q27</f>
        <v>12.9</v>
      </c>
      <c r="O21" s="163">
        <f>XII!Q27</f>
        <v>15.16</v>
      </c>
      <c r="P21" s="164">
        <f t="shared" si="0"/>
        <v>20.240000000000002</v>
      </c>
      <c r="Q21" s="30"/>
      <c r="S21" s="30"/>
      <c r="W21" s="34"/>
    </row>
    <row r="22" spans="1:23" ht="15" customHeight="1">
      <c r="A22" s="96">
        <f>HRÁČI!B28</f>
        <v>126</v>
      </c>
      <c r="B22" s="94" t="str">
        <f>HRÁČI!C28</f>
        <v>Dohnány</v>
      </c>
      <c r="C22" s="95" t="str">
        <f>HRÁČI!D28</f>
        <v>Roman</v>
      </c>
      <c r="D22" s="162">
        <f>I!Q31</f>
        <v>-9.659999999999998</v>
      </c>
      <c r="E22" s="163">
        <f>'II'!Q31</f>
        <v>-12.34</v>
      </c>
      <c r="F22" s="162">
        <f>III!Q31</f>
        <v>0</v>
      </c>
      <c r="G22" s="163">
        <f>'IV'!Q31</f>
        <v>0</v>
      </c>
      <c r="H22" s="162">
        <f>V!Q31</f>
        <v>0</v>
      </c>
      <c r="I22" s="163">
        <f>VI!Q31</f>
        <v>0</v>
      </c>
      <c r="J22" s="162">
        <f>VII!Q31</f>
        <v>-2.08</v>
      </c>
      <c r="K22" s="163">
        <f>VIII!Q31</f>
        <v>29.18</v>
      </c>
      <c r="L22" s="162">
        <f>IX!Q31</f>
        <v>1.5000000000000009</v>
      </c>
      <c r="M22" s="163">
        <f>X!Q31</f>
        <v>6.739999999999998</v>
      </c>
      <c r="N22" s="162">
        <f>XI!Q31</f>
        <v>0</v>
      </c>
      <c r="O22" s="163">
        <f>XII!Q31</f>
        <v>0</v>
      </c>
      <c r="P22" s="164">
        <f t="shared" si="0"/>
        <v>13.34</v>
      </c>
      <c r="Q22" s="30"/>
      <c r="S22" s="30"/>
      <c r="W22" s="34"/>
    </row>
    <row r="23" spans="1:23" ht="15" customHeight="1">
      <c r="A23" s="96">
        <f>HRÁČI!B31</f>
        <v>129</v>
      </c>
      <c r="B23" s="94" t="str">
        <f>HRÁČI!C31</f>
        <v>Rotter</v>
      </c>
      <c r="C23" s="95" t="str">
        <f>HRÁČI!D31</f>
        <v>Martin</v>
      </c>
      <c r="D23" s="162">
        <f>I!Q34</f>
        <v>0</v>
      </c>
      <c r="E23" s="163">
        <f>'II'!Q34</f>
        <v>0</v>
      </c>
      <c r="F23" s="162">
        <f>III!Q34</f>
        <v>11.360000000000001</v>
      </c>
      <c r="G23" s="163">
        <f>'IV'!Q34</f>
        <v>0</v>
      </c>
      <c r="H23" s="162">
        <f>V!Q34</f>
        <v>0</v>
      </c>
      <c r="I23" s="163">
        <f>VI!Q34</f>
        <v>0</v>
      </c>
      <c r="J23" s="162">
        <f>VII!Q34</f>
        <v>0</v>
      </c>
      <c r="K23" s="163">
        <f>VIII!Q34</f>
        <v>0</v>
      </c>
      <c r="L23" s="162">
        <f>IX!Q34</f>
        <v>0</v>
      </c>
      <c r="M23" s="163">
        <f>X!Q34</f>
        <v>0</v>
      </c>
      <c r="N23" s="162">
        <f>XI!Q34</f>
        <v>0</v>
      </c>
      <c r="O23" s="163">
        <f>XII!Q34</f>
        <v>0</v>
      </c>
      <c r="P23" s="164">
        <f t="shared" si="0"/>
        <v>11.360000000000001</v>
      </c>
      <c r="Q23" s="30"/>
      <c r="S23" s="30"/>
      <c r="W23" s="34"/>
    </row>
    <row r="24" spans="1:23" ht="15" customHeight="1">
      <c r="A24" s="96">
        <f>HRÁČI!B17</f>
        <v>115</v>
      </c>
      <c r="B24" s="94" t="str">
        <f>HRÁČI!C17</f>
        <v>Rigo</v>
      </c>
      <c r="C24" s="95" t="str">
        <f>HRÁČI!D17</f>
        <v>Ľudovít</v>
      </c>
      <c r="D24" s="162">
        <f>I!Q20</f>
        <v>-12.909999999999997</v>
      </c>
      <c r="E24" s="163">
        <f>'II'!Q20</f>
        <v>18.66</v>
      </c>
      <c r="F24" s="162">
        <f>III!Q20</f>
        <v>13.580000000000002</v>
      </c>
      <c r="G24" s="163">
        <f>'IV'!Q20</f>
        <v>22.92</v>
      </c>
      <c r="H24" s="162">
        <f>V!Q20</f>
        <v>-12.419999999999998</v>
      </c>
      <c r="I24" s="163">
        <f>VI!Q20</f>
        <v>0</v>
      </c>
      <c r="J24" s="162">
        <f>VII!Q20</f>
        <v>12.52</v>
      </c>
      <c r="K24" s="163">
        <f>VIII!Q20</f>
        <v>-15.48</v>
      </c>
      <c r="L24" s="162">
        <f>IX!Q20</f>
        <v>0</v>
      </c>
      <c r="M24" s="163">
        <f>X!Q20</f>
        <v>-3.599999999999998</v>
      </c>
      <c r="N24" s="162">
        <f>XI!Q20</f>
        <v>3.240000000000002</v>
      </c>
      <c r="O24" s="163">
        <f>XII!Q20</f>
        <v>-20.220000000000002</v>
      </c>
      <c r="P24" s="164">
        <f t="shared" si="0"/>
        <v>6.29000000000001</v>
      </c>
      <c r="Q24" s="30"/>
      <c r="S24" s="30"/>
      <c r="W24" s="34"/>
    </row>
    <row r="25" spans="1:23" ht="15" customHeight="1">
      <c r="A25" s="96">
        <f>HRÁČI!B23</f>
        <v>121</v>
      </c>
      <c r="B25" s="94" t="str">
        <f>HRÁČI!C23</f>
        <v>Svätojánsky</v>
      </c>
      <c r="C25" s="95" t="str">
        <f>HRÁČI!D23</f>
        <v>Daniel</v>
      </c>
      <c r="D25" s="162">
        <f>I!Q26</f>
        <v>6.48</v>
      </c>
      <c r="E25" s="163">
        <f>'II'!Q26</f>
        <v>-0.4200000000000017</v>
      </c>
      <c r="F25" s="162">
        <f>III!Q26</f>
        <v>0</v>
      </c>
      <c r="G25" s="163">
        <f>'IV'!Q26</f>
        <v>0</v>
      </c>
      <c r="H25" s="162">
        <f>V!Q26</f>
        <v>0</v>
      </c>
      <c r="I25" s="163">
        <f>VI!Q26</f>
        <v>0</v>
      </c>
      <c r="J25" s="162">
        <f>VII!Q26</f>
        <v>0</v>
      </c>
      <c r="K25" s="163">
        <f>VIII!Q26</f>
        <v>0</v>
      </c>
      <c r="L25" s="162">
        <f>IX!Q26</f>
        <v>0</v>
      </c>
      <c r="M25" s="163">
        <f>X!Q26</f>
        <v>0</v>
      </c>
      <c r="N25" s="162">
        <f>XI!Q26</f>
        <v>0</v>
      </c>
      <c r="O25" s="163">
        <f>XII!Q26</f>
        <v>0</v>
      </c>
      <c r="P25" s="164">
        <f t="shared" si="0"/>
        <v>6.059999999999999</v>
      </c>
      <c r="Q25" s="30"/>
      <c r="S25" s="30"/>
      <c r="W25" s="34"/>
    </row>
    <row r="26" spans="1:23" ht="15" customHeight="1">
      <c r="A26" s="96">
        <f>HRÁČI!B12</f>
        <v>110</v>
      </c>
      <c r="B26" s="94" t="str">
        <f>HRÁČI!C12</f>
        <v>Andraščík</v>
      </c>
      <c r="C26" s="95" t="str">
        <f>HRÁČI!D12</f>
        <v>Michal</v>
      </c>
      <c r="D26" s="162">
        <f>I!Q15</f>
        <v>0</v>
      </c>
      <c r="E26" s="163">
        <f>'II'!Q15</f>
        <v>0</v>
      </c>
      <c r="F26" s="162">
        <f>III!Q15</f>
        <v>0</v>
      </c>
      <c r="G26" s="163">
        <f>'IV'!Q15</f>
        <v>0</v>
      </c>
      <c r="H26" s="162">
        <f>V!Q15</f>
        <v>0</v>
      </c>
      <c r="I26" s="163">
        <f>VI!Q15</f>
        <v>0</v>
      </c>
      <c r="J26" s="162">
        <f>VII!Q15</f>
        <v>0</v>
      </c>
      <c r="K26" s="163">
        <f>VIII!Q15</f>
        <v>0</v>
      </c>
      <c r="L26" s="162">
        <f>IX!Q15</f>
        <v>0</v>
      </c>
      <c r="M26" s="163">
        <f>X!Q15</f>
        <v>0</v>
      </c>
      <c r="N26" s="162">
        <f>XI!Q15</f>
        <v>0</v>
      </c>
      <c r="O26" s="163">
        <f>XII!Q15</f>
        <v>0</v>
      </c>
      <c r="P26" s="164">
        <f t="shared" si="0"/>
        <v>0</v>
      </c>
      <c r="Q26" s="30"/>
      <c r="S26" s="30"/>
      <c r="W26" s="34"/>
    </row>
    <row r="27" spans="1:23" ht="15" customHeight="1">
      <c r="A27" s="96">
        <f>HRÁČI!B19</f>
        <v>117</v>
      </c>
      <c r="B27" s="94" t="str">
        <f>HRÁČI!C19</f>
        <v>Vlčko</v>
      </c>
      <c r="C27" s="95" t="str">
        <f>HRÁČI!D19</f>
        <v>Miroslav</v>
      </c>
      <c r="D27" s="162">
        <f>I!Q22</f>
        <v>0</v>
      </c>
      <c r="E27" s="163">
        <f>'II'!Q22</f>
        <v>0</v>
      </c>
      <c r="F27" s="162">
        <f>III!Q22</f>
        <v>0</v>
      </c>
      <c r="G27" s="163">
        <f>'IV'!Q22</f>
        <v>0</v>
      </c>
      <c r="H27" s="162">
        <f>V!Q22</f>
        <v>0</v>
      </c>
      <c r="I27" s="163">
        <f>VI!Q22</f>
        <v>0</v>
      </c>
      <c r="J27" s="162">
        <f>VII!Q22</f>
        <v>0</v>
      </c>
      <c r="K27" s="163">
        <f>VIII!Q22</f>
        <v>0</v>
      </c>
      <c r="L27" s="162">
        <f>IX!Q22</f>
        <v>0</v>
      </c>
      <c r="M27" s="163">
        <f>X!Q22</f>
        <v>0</v>
      </c>
      <c r="N27" s="162">
        <f>XI!Q22</f>
        <v>0</v>
      </c>
      <c r="O27" s="163">
        <f>XII!Q22</f>
        <v>0</v>
      </c>
      <c r="P27" s="164">
        <f t="shared" si="0"/>
        <v>0</v>
      </c>
      <c r="Q27" s="30"/>
      <c r="S27" s="30"/>
      <c r="W27" s="34"/>
    </row>
    <row r="28" spans="1:23" ht="15" customHeight="1">
      <c r="A28" s="96">
        <f>HRÁČI!B20</f>
        <v>118</v>
      </c>
      <c r="B28" s="94" t="str">
        <f>HRÁČI!C20</f>
        <v>Stadtrucker </v>
      </c>
      <c r="C28" s="95" t="str">
        <f>HRÁČI!D20</f>
        <v>Fedor</v>
      </c>
      <c r="D28" s="162">
        <f>I!Q23</f>
        <v>0</v>
      </c>
      <c r="E28" s="163">
        <f>'II'!Q23</f>
        <v>0</v>
      </c>
      <c r="F28" s="162">
        <f>III!Q23</f>
        <v>0</v>
      </c>
      <c r="G28" s="163">
        <f>'IV'!Q23</f>
        <v>0</v>
      </c>
      <c r="H28" s="162">
        <f>V!Q23</f>
        <v>0</v>
      </c>
      <c r="I28" s="163">
        <f>VI!Q23</f>
        <v>0</v>
      </c>
      <c r="J28" s="162">
        <f>VII!Q23</f>
        <v>0</v>
      </c>
      <c r="K28" s="163">
        <f>VIII!Q23</f>
        <v>0</v>
      </c>
      <c r="L28" s="162">
        <f>IX!Q23</f>
        <v>0</v>
      </c>
      <c r="M28" s="163">
        <f>X!Q23</f>
        <v>0</v>
      </c>
      <c r="N28" s="162">
        <f>XI!Q23</f>
        <v>0</v>
      </c>
      <c r="O28" s="163">
        <f>XII!Q23</f>
        <v>0</v>
      </c>
      <c r="P28" s="164">
        <f t="shared" si="0"/>
        <v>0</v>
      </c>
      <c r="Q28" s="30"/>
      <c r="S28" s="30"/>
      <c r="W28" s="34"/>
    </row>
    <row r="29" spans="1:23" ht="15" customHeight="1">
      <c r="A29" s="96">
        <f>HRÁČI!B14</f>
        <v>112</v>
      </c>
      <c r="B29" s="94" t="str">
        <f>HRÁČI!C14</f>
        <v>Buch</v>
      </c>
      <c r="C29" s="95" t="str">
        <f>HRÁČI!D14</f>
        <v>Peter</v>
      </c>
      <c r="D29" s="162">
        <f>I!Q17</f>
        <v>0</v>
      </c>
      <c r="E29" s="163">
        <f>'II'!Q17</f>
        <v>0</v>
      </c>
      <c r="F29" s="162">
        <f>III!Q17</f>
        <v>0</v>
      </c>
      <c r="G29" s="163">
        <f>'IV'!Q17</f>
        <v>0</v>
      </c>
      <c r="H29" s="162">
        <f>V!Q17</f>
        <v>0</v>
      </c>
      <c r="I29" s="163">
        <f>VI!Q17</f>
        <v>0</v>
      </c>
      <c r="J29" s="162">
        <f>VII!Q17</f>
        <v>0</v>
      </c>
      <c r="K29" s="163">
        <f>VIII!Q17</f>
        <v>0</v>
      </c>
      <c r="L29" s="162">
        <f>IX!Q17</f>
        <v>0</v>
      </c>
      <c r="M29" s="163">
        <f>X!Q17</f>
        <v>0</v>
      </c>
      <c r="N29" s="162">
        <f>XI!Q17</f>
        <v>0</v>
      </c>
      <c r="O29" s="163">
        <f>XII!Q17</f>
        <v>0</v>
      </c>
      <c r="P29" s="164">
        <f t="shared" si="0"/>
        <v>0</v>
      </c>
      <c r="Q29" s="30"/>
      <c r="S29" s="30"/>
      <c r="W29" s="34"/>
    </row>
    <row r="30" spans="1:23" ht="15" customHeight="1">
      <c r="A30" s="96">
        <f>HRÁČI!B11</f>
        <v>109</v>
      </c>
      <c r="B30" s="94" t="str">
        <f>HRÁČI!C11</f>
        <v>Andraščíková  </v>
      </c>
      <c r="C30" s="95" t="str">
        <f>HRÁČI!D11</f>
        <v>Beáta</v>
      </c>
      <c r="D30" s="162">
        <f>I!Q14</f>
        <v>6.320000000000002</v>
      </c>
      <c r="E30" s="163">
        <f>'II'!Q14</f>
        <v>-2.2799999999999994</v>
      </c>
      <c r="F30" s="162">
        <f>III!Q14</f>
        <v>-10.739999999999998</v>
      </c>
      <c r="G30" s="163">
        <f>'IV'!Q14</f>
        <v>19.580000000000002</v>
      </c>
      <c r="H30" s="162">
        <f>V!Q14</f>
        <v>-11.219999999999999</v>
      </c>
      <c r="I30" s="163">
        <f>VI!Q14</f>
        <v>-9.440000000000001</v>
      </c>
      <c r="J30" s="162">
        <f>VII!Q14</f>
        <v>-0.7999999999999989</v>
      </c>
      <c r="K30" s="163">
        <f>VIII!Q14</f>
        <v>0</v>
      </c>
      <c r="L30" s="162">
        <f>IX!Q14</f>
        <v>0</v>
      </c>
      <c r="M30" s="163">
        <f>X!Q14</f>
        <v>0</v>
      </c>
      <c r="N30" s="162">
        <f>XI!Q14</f>
        <v>0</v>
      </c>
      <c r="O30" s="163">
        <f>XII!Q14</f>
        <v>0</v>
      </c>
      <c r="P30" s="164">
        <f t="shared" si="0"/>
        <v>-8.579999999999993</v>
      </c>
      <c r="Q30" s="30"/>
      <c r="S30" s="30"/>
      <c r="W30" s="34"/>
    </row>
    <row r="31" spans="1:23" ht="15" customHeight="1">
      <c r="A31" s="96">
        <f>HRÁČI!B13</f>
        <v>111</v>
      </c>
      <c r="B31" s="94" t="str">
        <f>HRÁČI!C13</f>
        <v>Andraščíková  </v>
      </c>
      <c r="C31" s="95" t="str">
        <f>HRÁČI!D13</f>
        <v>Katarína</v>
      </c>
      <c r="D31" s="162">
        <f>I!Q16</f>
        <v>-10.5</v>
      </c>
      <c r="E31" s="163">
        <f>'II'!Q16</f>
        <v>-0.3999999999999999</v>
      </c>
      <c r="F31" s="162">
        <f>III!Q16</f>
        <v>-4.159999999999999</v>
      </c>
      <c r="G31" s="163">
        <f>'IV'!Q16</f>
        <v>0</v>
      </c>
      <c r="H31" s="162">
        <f>V!Q16</f>
        <v>0</v>
      </c>
      <c r="I31" s="163">
        <f>VI!Q16</f>
        <v>0</v>
      </c>
      <c r="J31" s="162">
        <f>VII!Q16</f>
        <v>0</v>
      </c>
      <c r="K31" s="163">
        <f>VIII!Q16</f>
        <v>0</v>
      </c>
      <c r="L31" s="162">
        <f>IX!Q16</f>
        <v>0</v>
      </c>
      <c r="M31" s="163">
        <f>X!Q16</f>
        <v>0</v>
      </c>
      <c r="N31" s="162">
        <f>XI!Q16</f>
        <v>0</v>
      </c>
      <c r="O31" s="163">
        <f>XII!Q16</f>
        <v>0</v>
      </c>
      <c r="P31" s="164">
        <f t="shared" si="0"/>
        <v>-15.059999999999999</v>
      </c>
      <c r="Q31" s="30"/>
      <c r="S31" s="30"/>
      <c r="W31" s="34"/>
    </row>
    <row r="32" spans="1:23" ht="15" customHeight="1">
      <c r="A32" s="96">
        <f>HRÁČI!B9</f>
        <v>107</v>
      </c>
      <c r="B32" s="94" t="str">
        <f>HRÁČI!C9</f>
        <v>Hegyi </v>
      </c>
      <c r="C32" s="95" t="str">
        <f>HRÁČI!D9</f>
        <v>Juraj</v>
      </c>
      <c r="D32" s="162">
        <f>I!Q12</f>
        <v>16.76</v>
      </c>
      <c r="E32" s="163">
        <f>'II'!Q12</f>
        <v>-2.3799999999999972</v>
      </c>
      <c r="F32" s="162">
        <f>III!Q12</f>
        <v>-3.5</v>
      </c>
      <c r="G32" s="163">
        <f>'IV'!Q12</f>
        <v>-26.379999999999995</v>
      </c>
      <c r="H32" s="162">
        <f>V!Q12</f>
        <v>-15.059999999999999</v>
      </c>
      <c r="I32" s="163">
        <f>VI!Q12</f>
        <v>3</v>
      </c>
      <c r="J32" s="162">
        <f>VII!Q12</f>
        <v>-1.6800000000000015</v>
      </c>
      <c r="K32" s="163">
        <f>VIII!Q12</f>
        <v>0</v>
      </c>
      <c r="L32" s="162">
        <f>IX!Q12</f>
        <v>0</v>
      </c>
      <c r="M32" s="163">
        <f>X!Q12</f>
        <v>-28.320000000000004</v>
      </c>
      <c r="N32" s="162">
        <f>XI!Q12</f>
        <v>18.28</v>
      </c>
      <c r="O32" s="163">
        <f>XII!Q12</f>
        <v>21.96</v>
      </c>
      <c r="P32" s="164">
        <f t="shared" si="0"/>
        <v>-17.319999999999986</v>
      </c>
      <c r="Q32" s="30"/>
      <c r="S32" s="30"/>
      <c r="W32" s="34"/>
    </row>
    <row r="33" spans="1:23" ht="15" customHeight="1">
      <c r="A33" s="96">
        <f>HRÁČI!B30</f>
        <v>128</v>
      </c>
      <c r="B33" s="94" t="str">
        <f>HRÁČI!C30</f>
        <v>Alfoldy</v>
      </c>
      <c r="C33" s="95" t="str">
        <f>HRÁČI!D30</f>
        <v>František</v>
      </c>
      <c r="D33" s="162">
        <f>I!Q33</f>
        <v>-1.3999999999999986</v>
      </c>
      <c r="E33" s="163">
        <f>'II'!Q33</f>
        <v>8.64</v>
      </c>
      <c r="F33" s="162">
        <f>III!Q33</f>
        <v>-27.86</v>
      </c>
      <c r="G33" s="163">
        <f>'IV'!Q33</f>
        <v>-3.1199999999999983</v>
      </c>
      <c r="H33" s="162">
        <f>V!Q33</f>
        <v>0</v>
      </c>
      <c r="I33" s="163">
        <f>VI!Q33</f>
        <v>0</v>
      </c>
      <c r="J33" s="162">
        <f>VII!Q33</f>
        <v>6.100000000000001</v>
      </c>
      <c r="K33" s="163">
        <f>VIII!Q33</f>
        <v>-6.139999999999999</v>
      </c>
      <c r="L33" s="162">
        <f>IX!Q33</f>
        <v>-16.14</v>
      </c>
      <c r="M33" s="163">
        <f>X!Q33</f>
        <v>15.620000000000003</v>
      </c>
      <c r="N33" s="162">
        <f>XI!Q33</f>
        <v>0</v>
      </c>
      <c r="O33" s="163">
        <f>XII!Q33</f>
        <v>0</v>
      </c>
      <c r="P33" s="164">
        <f t="shared" si="0"/>
        <v>-24.29999999999999</v>
      </c>
      <c r="Q33" s="30"/>
      <c r="S33" s="30"/>
      <c r="W33" s="34"/>
    </row>
    <row r="34" spans="1:23" ht="15" customHeight="1">
      <c r="A34" s="36"/>
      <c r="B34" s="37"/>
      <c r="C34" s="37"/>
      <c r="D34" s="192">
        <f>SUM(D4:D33)</f>
        <v>214.89999999999998</v>
      </c>
      <c r="E34" s="192">
        <f aca="true" t="shared" si="1" ref="E34:P34">SUM(E4:E33)</f>
        <v>189.79999999999995</v>
      </c>
      <c r="F34" s="192">
        <f t="shared" si="1"/>
        <v>212.30000000000007</v>
      </c>
      <c r="G34" s="192">
        <f t="shared" si="1"/>
        <v>158.00000000000003</v>
      </c>
      <c r="H34" s="192">
        <f t="shared" si="1"/>
        <v>198.89999999999998</v>
      </c>
      <c r="I34" s="192">
        <f t="shared" si="1"/>
        <v>156.4</v>
      </c>
      <c r="J34" s="192">
        <f t="shared" si="1"/>
        <v>211.6</v>
      </c>
      <c r="K34" s="192">
        <f t="shared" si="1"/>
        <v>187.30000000000007</v>
      </c>
      <c r="L34" s="192">
        <f t="shared" si="1"/>
        <v>97.6</v>
      </c>
      <c r="M34" s="192">
        <f t="shared" si="1"/>
        <v>161.90000000000003</v>
      </c>
      <c r="N34" s="192">
        <f t="shared" si="1"/>
        <v>218.00000000000006</v>
      </c>
      <c r="O34" s="192">
        <f t="shared" si="1"/>
        <v>182.3</v>
      </c>
      <c r="P34" s="192">
        <f t="shared" si="1"/>
        <v>2188.9999999999995</v>
      </c>
      <c r="Q34" s="30"/>
      <c r="S34" s="30"/>
      <c r="W34" s="34"/>
    </row>
    <row r="35" spans="1:19" ht="16.5" customHeight="1">
      <c r="A35" s="24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S35" s="29"/>
    </row>
    <row r="36" spans="1:22" ht="24.75" customHeight="1">
      <c r="A36" s="30"/>
      <c r="B36" s="30"/>
      <c r="C36" s="30"/>
      <c r="D36" s="30"/>
      <c r="E36" s="30"/>
      <c r="F36" s="30"/>
      <c r="G36" s="30"/>
      <c r="H36" s="33"/>
      <c r="P36" s="24"/>
      <c r="R36" s="24"/>
      <c r="T36" s="24"/>
      <c r="U36" s="24"/>
      <c r="V36" s="24"/>
    </row>
    <row r="37" spans="1:22" ht="15.75" customHeight="1">
      <c r="A37" s="30"/>
      <c r="B37" s="30"/>
      <c r="C37" s="30"/>
      <c r="D37" s="30"/>
      <c r="E37" s="30"/>
      <c r="F37" s="30"/>
      <c r="G37" s="30"/>
      <c r="H37" s="33"/>
      <c r="P37" s="24"/>
      <c r="R37" s="24"/>
      <c r="T37" s="24"/>
      <c r="U37" s="24"/>
      <c r="V37" s="24"/>
    </row>
    <row r="38" spans="1:22" ht="15.75" customHeight="1">
      <c r="A38" s="30"/>
      <c r="B38" s="30"/>
      <c r="C38" s="30"/>
      <c r="D38" s="30"/>
      <c r="E38" s="30"/>
      <c r="F38" s="30"/>
      <c r="G38" s="30"/>
      <c r="H38" s="33"/>
      <c r="P38" s="24"/>
      <c r="R38" s="24"/>
      <c r="T38" s="24"/>
      <c r="U38" s="24"/>
      <c r="V38" s="24"/>
    </row>
    <row r="39" spans="1:22" ht="15.75" customHeight="1">
      <c r="A39" s="30"/>
      <c r="B39" s="30"/>
      <c r="C39" s="30"/>
      <c r="D39" s="30"/>
      <c r="E39" s="34"/>
      <c r="F39" s="30"/>
      <c r="G39" s="30"/>
      <c r="H39" s="34"/>
      <c r="P39" s="24"/>
      <c r="R39" s="24"/>
      <c r="T39" s="24"/>
      <c r="U39" s="24"/>
      <c r="V39" s="24"/>
    </row>
    <row r="40" spans="1:22" ht="15.75" customHeight="1">
      <c r="A40" s="30"/>
      <c r="B40" s="30"/>
      <c r="C40" s="30"/>
      <c r="D40" s="30"/>
      <c r="E40" s="35"/>
      <c r="F40" s="30"/>
      <c r="G40" s="30"/>
      <c r="H40" s="34"/>
      <c r="P40" s="24"/>
      <c r="R40" s="24"/>
      <c r="T40" s="24"/>
      <c r="U40" s="24"/>
      <c r="V40" s="24"/>
    </row>
    <row r="41" spans="1:22" ht="15.75" customHeight="1">
      <c r="A41" s="30"/>
      <c r="B41" s="30"/>
      <c r="C41" s="30"/>
      <c r="D41" s="30"/>
      <c r="E41" s="35"/>
      <c r="F41" s="30"/>
      <c r="G41" s="30"/>
      <c r="H41" s="34"/>
      <c r="P41" s="24"/>
      <c r="R41" s="24"/>
      <c r="T41" s="24"/>
      <c r="U41" s="24"/>
      <c r="V41" s="24"/>
    </row>
    <row r="42" spans="1:22" ht="15.75" customHeight="1">
      <c r="A42" s="30"/>
      <c r="B42" s="30"/>
      <c r="C42" s="30"/>
      <c r="D42" s="30"/>
      <c r="E42" s="35"/>
      <c r="F42" s="30"/>
      <c r="G42" s="30"/>
      <c r="H42" s="34"/>
      <c r="P42" s="24"/>
      <c r="R42" s="24"/>
      <c r="T42" s="24"/>
      <c r="U42" s="24"/>
      <c r="V42" s="24"/>
    </row>
    <row r="43" spans="1:22" ht="15.75" customHeight="1">
      <c r="A43" s="30"/>
      <c r="B43" s="30"/>
      <c r="C43" s="30"/>
      <c r="D43" s="30"/>
      <c r="E43" s="35"/>
      <c r="F43" s="30"/>
      <c r="G43" s="30"/>
      <c r="H43" s="34"/>
      <c r="P43" s="24"/>
      <c r="R43" s="24"/>
      <c r="T43" s="24"/>
      <c r="U43" s="24"/>
      <c r="V43" s="24"/>
    </row>
    <row r="44" spans="1:22" ht="15.75" customHeight="1">
      <c r="A44" s="30"/>
      <c r="B44" s="30"/>
      <c r="C44" s="30"/>
      <c r="D44" s="30"/>
      <c r="E44" s="35"/>
      <c r="F44" s="30"/>
      <c r="G44" s="30"/>
      <c r="H44" s="34"/>
      <c r="P44" s="24"/>
      <c r="R44" s="24"/>
      <c r="T44" s="24"/>
      <c r="U44" s="24"/>
      <c r="V44" s="24"/>
    </row>
    <row r="45" spans="1:22" ht="15.75" customHeight="1">
      <c r="A45" s="30"/>
      <c r="B45" s="30"/>
      <c r="C45" s="30"/>
      <c r="D45" s="30"/>
      <c r="E45" s="35"/>
      <c r="F45" s="30"/>
      <c r="G45" s="30"/>
      <c r="H45" s="34"/>
      <c r="P45" s="24"/>
      <c r="R45" s="24"/>
      <c r="T45" s="24"/>
      <c r="U45" s="24"/>
      <c r="V45" s="24"/>
    </row>
    <row r="46" spans="1:22" ht="15.75" customHeight="1">
      <c r="A46" s="30"/>
      <c r="B46" s="30"/>
      <c r="C46" s="30"/>
      <c r="D46" s="30"/>
      <c r="F46" s="30"/>
      <c r="G46" s="30"/>
      <c r="H46" s="34"/>
      <c r="P46" s="24"/>
      <c r="R46" s="24"/>
      <c r="T46" s="24"/>
      <c r="U46" s="24"/>
      <c r="V46" s="24"/>
    </row>
    <row r="47" spans="1:22" ht="15.75" customHeight="1">
      <c r="A47" s="30"/>
      <c r="B47" s="30"/>
      <c r="C47" s="30"/>
      <c r="D47" s="30"/>
      <c r="F47" s="30"/>
      <c r="G47" s="30"/>
      <c r="H47" s="34"/>
      <c r="P47" s="24"/>
      <c r="R47" s="24"/>
      <c r="T47" s="24"/>
      <c r="U47" s="24"/>
      <c r="V47" s="24"/>
    </row>
    <row r="48" spans="1:22" ht="15.75" customHeight="1">
      <c r="A48" s="30"/>
      <c r="B48" s="30"/>
      <c r="C48" s="30"/>
      <c r="D48" s="30"/>
      <c r="E48" s="30"/>
      <c r="F48" s="30"/>
      <c r="G48" s="30"/>
      <c r="H48" s="34"/>
      <c r="P48" s="24"/>
      <c r="R48" s="24"/>
      <c r="T48" s="24"/>
      <c r="U48" s="24"/>
      <c r="V48" s="24"/>
    </row>
    <row r="49" spans="1:22" ht="15.75" customHeight="1">
      <c r="A49" s="30"/>
      <c r="B49" s="30"/>
      <c r="C49" s="30"/>
      <c r="D49" s="30"/>
      <c r="E49" s="30"/>
      <c r="F49" s="30"/>
      <c r="G49" s="30"/>
      <c r="H49" s="34"/>
      <c r="P49" s="24"/>
      <c r="R49" s="24"/>
      <c r="T49" s="24"/>
      <c r="U49" s="24"/>
      <c r="V49" s="24"/>
    </row>
    <row r="50" spans="1:22" ht="15.75" customHeight="1">
      <c r="A50" s="24"/>
      <c r="B50" s="30"/>
      <c r="C50" s="30"/>
      <c r="E50" s="30"/>
      <c r="F50" s="30"/>
      <c r="G50" s="30"/>
      <c r="P50" s="24"/>
      <c r="R50" s="24"/>
      <c r="T50" s="24"/>
      <c r="U50" s="24"/>
      <c r="V50" s="24"/>
    </row>
    <row r="51" spans="1:22" ht="15.75" customHeight="1">
      <c r="A51" s="24"/>
      <c r="B51" s="30"/>
      <c r="C51" s="30"/>
      <c r="E51" s="30"/>
      <c r="F51" s="30"/>
      <c r="G51" s="30"/>
      <c r="P51" s="24"/>
      <c r="R51" s="24"/>
      <c r="T51" s="24"/>
      <c r="U51" s="24"/>
      <c r="V51" s="24"/>
    </row>
    <row r="52" spans="1:22" ht="15.75" customHeight="1">
      <c r="A52" s="24"/>
      <c r="B52" s="30"/>
      <c r="C52" s="30"/>
      <c r="E52" s="30"/>
      <c r="F52" s="30"/>
      <c r="G52" s="30"/>
      <c r="P52" s="24"/>
      <c r="R52" s="24"/>
      <c r="T52" s="24"/>
      <c r="U52" s="24"/>
      <c r="V52" s="24"/>
    </row>
    <row r="53" spans="1:22" ht="15.75" customHeight="1">
      <c r="A53" s="24"/>
      <c r="B53" s="30"/>
      <c r="C53" s="30"/>
      <c r="E53" s="30"/>
      <c r="F53" s="30"/>
      <c r="G53" s="30"/>
      <c r="P53" s="24"/>
      <c r="R53" s="24"/>
      <c r="T53" s="24"/>
      <c r="U53" s="24"/>
      <c r="V53" s="24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</sheetData>
  <sheetProtection/>
  <mergeCells count="2">
    <mergeCell ref="B1:E1"/>
    <mergeCell ref="B3:C3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Y52"/>
  <sheetViews>
    <sheetView showGridLines="0" zoomScale="90" zoomScaleNormal="90" zoomScalePageLayoutView="0" workbookViewId="0" topLeftCell="A25">
      <selection activeCell="E42" sqref="E4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105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105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3.7109375" style="0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3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107"/>
      <c r="W2" s="6"/>
    </row>
    <row r="3" spans="1:22" ht="9" customHeight="1">
      <c r="A3" s="1"/>
      <c r="B3" s="2"/>
      <c r="C3" s="1"/>
      <c r="D3" s="1"/>
      <c r="E3" s="3"/>
      <c r="F3" s="3"/>
      <c r="G3" s="3"/>
      <c r="H3" s="4"/>
      <c r="I3" s="10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  <c r="V3" s="2"/>
    </row>
    <row r="4" spans="1:21" ht="15.75">
      <c r="A4" s="20"/>
      <c r="B4" s="5"/>
      <c r="C4" s="132" t="s">
        <v>194</v>
      </c>
      <c r="D4" s="22" t="s">
        <v>17</v>
      </c>
      <c r="E4" s="141">
        <f>SUM(E6:E35)</f>
        <v>0</v>
      </c>
      <c r="F4" s="213" t="s">
        <v>20</v>
      </c>
      <c r="G4" s="214"/>
      <c r="H4" s="214"/>
      <c r="I4" s="215"/>
      <c r="J4" s="141">
        <f>SUM(J6:J35)</f>
        <v>-3.552713678800501E-15</v>
      </c>
      <c r="K4" s="216" t="s">
        <v>21</v>
      </c>
      <c r="L4" s="214"/>
      <c r="M4" s="214"/>
      <c r="N4" s="215"/>
      <c r="O4" s="212" t="s">
        <v>22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18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-5.3</v>
      </c>
      <c r="F6" s="152">
        <v>24</v>
      </c>
      <c r="G6" s="75">
        <f aca="true" t="shared" si="0" ref="G6:G14">F6*0.1</f>
        <v>2.4000000000000004</v>
      </c>
      <c r="H6" s="153">
        <f aca="true" t="shared" si="1" ref="H6:H14">E6+G6</f>
        <v>-2.8999999999999995</v>
      </c>
      <c r="I6" s="23">
        <v>8</v>
      </c>
      <c r="J6" s="151">
        <v>-3.08</v>
      </c>
      <c r="K6" s="152">
        <v>54</v>
      </c>
      <c r="L6" s="8">
        <f aca="true" t="shared" si="2" ref="L6:L14">K6*0.1</f>
        <v>5.4</v>
      </c>
      <c r="M6" s="153">
        <f aca="true" t="shared" si="3" ref="M6:M14">J6+L6</f>
        <v>2.3200000000000003</v>
      </c>
      <c r="N6" s="23">
        <v>8</v>
      </c>
      <c r="O6" s="154">
        <f aca="true" t="shared" si="4" ref="O6:O14">E6+J6</f>
        <v>-8.379999999999999</v>
      </c>
      <c r="P6" s="76">
        <f aca="true" t="shared" si="5" ref="P6:P14">G6+L6</f>
        <v>7.800000000000001</v>
      </c>
      <c r="Q6" s="155">
        <f aca="true" t="shared" si="6" ref="Q6:Q14">H6+M6</f>
        <v>-0.5799999999999992</v>
      </c>
      <c r="R6" s="77">
        <f aca="true" t="shared" si="7" ref="R6:R14">I6+N6</f>
        <v>16</v>
      </c>
      <c r="S6" s="106"/>
      <c r="T6" s="78"/>
      <c r="U6" s="79">
        <f aca="true" t="shared" si="8" ref="U6:U14">R6+S6+T6</f>
        <v>16</v>
      </c>
      <c r="Y6" s="21"/>
    </row>
    <row r="7" spans="1:21" ht="15.75" customHeight="1">
      <c r="A7" s="9">
        <v>6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5.22</v>
      </c>
      <c r="F7" s="152">
        <v>74</v>
      </c>
      <c r="G7" s="75">
        <f t="shared" si="0"/>
        <v>7.4</v>
      </c>
      <c r="H7" s="153">
        <f t="shared" si="1"/>
        <v>12.620000000000001</v>
      </c>
      <c r="I7" s="23">
        <v>16</v>
      </c>
      <c r="J7" s="151">
        <v>7.76</v>
      </c>
      <c r="K7" s="152">
        <v>10</v>
      </c>
      <c r="L7" s="8">
        <f t="shared" si="2"/>
        <v>1</v>
      </c>
      <c r="M7" s="153">
        <f t="shared" si="3"/>
        <v>8.76</v>
      </c>
      <c r="N7" s="23">
        <v>15</v>
      </c>
      <c r="O7" s="154">
        <f t="shared" si="4"/>
        <v>12.98</v>
      </c>
      <c r="P7" s="76">
        <f t="shared" si="5"/>
        <v>8.4</v>
      </c>
      <c r="Q7" s="155">
        <f t="shared" si="6"/>
        <v>21.380000000000003</v>
      </c>
      <c r="R7" s="77">
        <f t="shared" si="7"/>
        <v>31</v>
      </c>
      <c r="S7" s="106"/>
      <c r="T7" s="78"/>
      <c r="U7" s="79">
        <f t="shared" si="8"/>
        <v>31</v>
      </c>
    </row>
    <row r="8" spans="1:21" ht="15.75" customHeight="1">
      <c r="A8" s="10">
        <v>14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-6.26</v>
      </c>
      <c r="F8" s="152">
        <v>36</v>
      </c>
      <c r="G8" s="75">
        <f t="shared" si="0"/>
        <v>3.6</v>
      </c>
      <c r="H8" s="153">
        <f t="shared" si="1"/>
        <v>-2.6599999999999997</v>
      </c>
      <c r="I8" s="23">
        <v>9</v>
      </c>
      <c r="J8" s="151">
        <v>1.9</v>
      </c>
      <c r="K8" s="152">
        <v>11</v>
      </c>
      <c r="L8" s="8">
        <f t="shared" si="2"/>
        <v>1.1</v>
      </c>
      <c r="M8" s="153">
        <f t="shared" si="3"/>
        <v>3</v>
      </c>
      <c r="N8" s="23">
        <v>9</v>
      </c>
      <c r="O8" s="154">
        <f t="shared" si="4"/>
        <v>-4.359999999999999</v>
      </c>
      <c r="P8" s="76">
        <f t="shared" si="5"/>
        <v>4.7</v>
      </c>
      <c r="Q8" s="155">
        <f t="shared" si="6"/>
        <v>0.3400000000000003</v>
      </c>
      <c r="R8" s="77">
        <f t="shared" si="7"/>
        <v>18</v>
      </c>
      <c r="S8" s="106"/>
      <c r="T8" s="78"/>
      <c r="U8" s="79">
        <f t="shared" si="8"/>
        <v>18</v>
      </c>
    </row>
    <row r="9" spans="1:21" ht="15.75" customHeight="1">
      <c r="A9" s="9">
        <v>8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-7.02</v>
      </c>
      <c r="F9" s="152">
        <v>30</v>
      </c>
      <c r="G9" s="75">
        <f t="shared" si="0"/>
        <v>3</v>
      </c>
      <c r="H9" s="153">
        <f t="shared" si="1"/>
        <v>-4.02</v>
      </c>
      <c r="I9" s="23">
        <v>7</v>
      </c>
      <c r="J9" s="151">
        <v>9.16</v>
      </c>
      <c r="K9" s="152">
        <v>90</v>
      </c>
      <c r="L9" s="8">
        <f t="shared" si="2"/>
        <v>9</v>
      </c>
      <c r="M9" s="153">
        <f t="shared" si="3"/>
        <v>18.16</v>
      </c>
      <c r="N9" s="23">
        <v>20</v>
      </c>
      <c r="O9" s="154">
        <f t="shared" si="4"/>
        <v>2.1400000000000006</v>
      </c>
      <c r="P9" s="76">
        <f t="shared" si="5"/>
        <v>12</v>
      </c>
      <c r="Q9" s="155">
        <f t="shared" si="6"/>
        <v>14.14</v>
      </c>
      <c r="R9" s="77">
        <f t="shared" si="7"/>
        <v>27</v>
      </c>
      <c r="S9" s="106"/>
      <c r="T9" s="78"/>
      <c r="U9" s="79">
        <f t="shared" si="8"/>
        <v>27</v>
      </c>
    </row>
    <row r="10" spans="1:21" ht="15.75" customHeight="1">
      <c r="A10" s="10">
        <v>5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>
        <v>14.98</v>
      </c>
      <c r="F10" s="152">
        <v>62</v>
      </c>
      <c r="G10" s="75">
        <f t="shared" si="0"/>
        <v>6.2</v>
      </c>
      <c r="H10" s="153">
        <f t="shared" si="1"/>
        <v>21.18</v>
      </c>
      <c r="I10" s="23">
        <v>21</v>
      </c>
      <c r="J10" s="151">
        <v>3.36</v>
      </c>
      <c r="K10" s="152">
        <v>10</v>
      </c>
      <c r="L10" s="8">
        <f t="shared" si="2"/>
        <v>1</v>
      </c>
      <c r="M10" s="153">
        <f t="shared" si="3"/>
        <v>4.359999999999999</v>
      </c>
      <c r="N10" s="23">
        <v>11</v>
      </c>
      <c r="O10" s="154">
        <f t="shared" si="4"/>
        <v>18.34</v>
      </c>
      <c r="P10" s="76">
        <f t="shared" si="5"/>
        <v>7.2</v>
      </c>
      <c r="Q10" s="155">
        <f t="shared" si="6"/>
        <v>25.54</v>
      </c>
      <c r="R10" s="77">
        <f t="shared" si="7"/>
        <v>32</v>
      </c>
      <c r="S10" s="106"/>
      <c r="T10" s="78"/>
      <c r="U10" s="79">
        <f t="shared" si="8"/>
        <v>32</v>
      </c>
    </row>
    <row r="11" spans="1:21" ht="15.75" customHeight="1">
      <c r="A11" s="9">
        <v>13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-2.66</v>
      </c>
      <c r="F11" s="152">
        <v>38</v>
      </c>
      <c r="G11" s="75">
        <f t="shared" si="0"/>
        <v>3.8000000000000003</v>
      </c>
      <c r="H11" s="153">
        <f t="shared" si="1"/>
        <v>1.1400000000000001</v>
      </c>
      <c r="I11" s="23">
        <v>11</v>
      </c>
      <c r="J11" s="151">
        <v>0.04</v>
      </c>
      <c r="K11" s="152">
        <v>10</v>
      </c>
      <c r="L11" s="8">
        <f t="shared" si="2"/>
        <v>1</v>
      </c>
      <c r="M11" s="153">
        <f t="shared" si="3"/>
        <v>1.04</v>
      </c>
      <c r="N11" s="23">
        <v>7</v>
      </c>
      <c r="O11" s="154">
        <f t="shared" si="4"/>
        <v>-2.62</v>
      </c>
      <c r="P11" s="76">
        <f t="shared" si="5"/>
        <v>4.800000000000001</v>
      </c>
      <c r="Q11" s="155">
        <f t="shared" si="6"/>
        <v>2.18</v>
      </c>
      <c r="R11" s="77">
        <f t="shared" si="7"/>
        <v>18</v>
      </c>
      <c r="S11" s="106"/>
      <c r="T11" s="78"/>
      <c r="U11" s="79">
        <f t="shared" si="8"/>
        <v>18</v>
      </c>
    </row>
    <row r="12" spans="1:21" ht="15.75" customHeight="1">
      <c r="A12" s="10">
        <v>7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1.44</v>
      </c>
      <c r="F12" s="152">
        <v>73</v>
      </c>
      <c r="G12" s="75">
        <f t="shared" si="0"/>
        <v>7.300000000000001</v>
      </c>
      <c r="H12" s="153">
        <f t="shared" si="1"/>
        <v>8.74</v>
      </c>
      <c r="I12" s="23">
        <v>13</v>
      </c>
      <c r="J12" s="151">
        <v>1.72</v>
      </c>
      <c r="K12" s="152">
        <v>63</v>
      </c>
      <c r="L12" s="8">
        <f t="shared" si="2"/>
        <v>6.300000000000001</v>
      </c>
      <c r="M12" s="153">
        <f t="shared" si="3"/>
        <v>8.020000000000001</v>
      </c>
      <c r="N12" s="23">
        <v>14</v>
      </c>
      <c r="O12" s="154">
        <f t="shared" si="4"/>
        <v>3.16</v>
      </c>
      <c r="P12" s="76">
        <f t="shared" si="5"/>
        <v>13.600000000000001</v>
      </c>
      <c r="Q12" s="155">
        <f t="shared" si="6"/>
        <v>16.76</v>
      </c>
      <c r="R12" s="77">
        <f t="shared" si="7"/>
        <v>27</v>
      </c>
      <c r="S12" s="106"/>
      <c r="T12" s="78">
        <v>1</v>
      </c>
      <c r="U12" s="79">
        <f t="shared" si="8"/>
        <v>28</v>
      </c>
    </row>
    <row r="13" spans="1:21" ht="15.75" customHeight="1">
      <c r="A13" s="9">
        <v>12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-6.28</v>
      </c>
      <c r="F13" s="152">
        <v>7</v>
      </c>
      <c r="G13" s="75">
        <f t="shared" si="0"/>
        <v>0.7000000000000001</v>
      </c>
      <c r="H13" s="153">
        <f t="shared" si="1"/>
        <v>-5.58</v>
      </c>
      <c r="I13" s="23">
        <v>5</v>
      </c>
      <c r="J13" s="151">
        <v>6.58</v>
      </c>
      <c r="K13" s="152">
        <v>29</v>
      </c>
      <c r="L13" s="8">
        <f t="shared" si="2"/>
        <v>2.9000000000000004</v>
      </c>
      <c r="M13" s="153">
        <f t="shared" si="3"/>
        <v>9.48</v>
      </c>
      <c r="N13" s="23">
        <v>17</v>
      </c>
      <c r="O13" s="154">
        <f t="shared" si="4"/>
        <v>0.2999999999999998</v>
      </c>
      <c r="P13" s="76">
        <f t="shared" si="5"/>
        <v>3.6000000000000005</v>
      </c>
      <c r="Q13" s="155">
        <f t="shared" si="6"/>
        <v>3.9000000000000004</v>
      </c>
      <c r="R13" s="77">
        <f t="shared" si="7"/>
        <v>22</v>
      </c>
      <c r="S13" s="106"/>
      <c r="T13" s="78"/>
      <c r="U13" s="79">
        <f t="shared" si="8"/>
        <v>22</v>
      </c>
    </row>
    <row r="14" spans="1:21" ht="15.75" customHeight="1">
      <c r="A14" s="10">
        <v>11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9.74</v>
      </c>
      <c r="F14" s="152">
        <v>97</v>
      </c>
      <c r="G14" s="75">
        <f t="shared" si="0"/>
        <v>9.700000000000001</v>
      </c>
      <c r="H14" s="153">
        <f t="shared" si="1"/>
        <v>19.44</v>
      </c>
      <c r="I14" s="23">
        <v>20</v>
      </c>
      <c r="J14" s="151">
        <v>-13.12</v>
      </c>
      <c r="K14" s="152"/>
      <c r="L14" s="8">
        <f t="shared" si="2"/>
        <v>0</v>
      </c>
      <c r="M14" s="153">
        <f t="shared" si="3"/>
        <v>-13.12</v>
      </c>
      <c r="N14" s="23">
        <v>2</v>
      </c>
      <c r="O14" s="154">
        <f t="shared" si="4"/>
        <v>-3.379999999999999</v>
      </c>
      <c r="P14" s="76">
        <f t="shared" si="5"/>
        <v>9.700000000000001</v>
      </c>
      <c r="Q14" s="155">
        <f t="shared" si="6"/>
        <v>6.320000000000002</v>
      </c>
      <c r="R14" s="77">
        <f t="shared" si="7"/>
        <v>22</v>
      </c>
      <c r="S14" s="106"/>
      <c r="T14" s="78"/>
      <c r="U14" s="79">
        <f t="shared" si="8"/>
        <v>22</v>
      </c>
    </row>
    <row r="15" spans="1:21" ht="15.75" customHeight="1">
      <c r="A15" s="9">
        <v>23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/>
      <c r="H15" s="153"/>
      <c r="I15" s="23"/>
      <c r="J15" s="151"/>
      <c r="K15" s="152"/>
      <c r="L15" s="8"/>
      <c r="M15" s="153"/>
      <c r="N15" s="23"/>
      <c r="O15" s="154"/>
      <c r="P15" s="76"/>
      <c r="Q15" s="155"/>
      <c r="R15" s="77">
        <f aca="true" t="shared" si="9" ref="R15:R35">I15+N15</f>
        <v>0</v>
      </c>
      <c r="S15" s="106"/>
      <c r="T15" s="78"/>
      <c r="U15" s="156" t="s">
        <v>189</v>
      </c>
    </row>
    <row r="16" spans="1:21" ht="15.75" customHeight="1">
      <c r="A16" s="10">
        <v>20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>
        <v>-2.52</v>
      </c>
      <c r="F16" s="152"/>
      <c r="G16" s="75">
        <f>F16*0.1</f>
        <v>0</v>
      </c>
      <c r="H16" s="153">
        <f>E16+G16</f>
        <v>-2.52</v>
      </c>
      <c r="I16" s="23">
        <v>10</v>
      </c>
      <c r="J16" s="151">
        <v>-7.98</v>
      </c>
      <c r="K16" s="152"/>
      <c r="L16" s="8">
        <f>K16*0.1</f>
        <v>0</v>
      </c>
      <c r="M16" s="153">
        <f>J16+L16</f>
        <v>-7.98</v>
      </c>
      <c r="N16" s="23">
        <v>3</v>
      </c>
      <c r="O16" s="154">
        <f>E16+J16</f>
        <v>-10.5</v>
      </c>
      <c r="P16" s="76">
        <f>G16+L16</f>
        <v>0</v>
      </c>
      <c r="Q16" s="155">
        <f>H16+M16</f>
        <v>-10.5</v>
      </c>
      <c r="R16" s="77">
        <f t="shared" si="9"/>
        <v>13</v>
      </c>
      <c r="S16" s="106"/>
      <c r="T16" s="78"/>
      <c r="U16" s="79">
        <f>R16+S16+T16</f>
        <v>13</v>
      </c>
    </row>
    <row r="17" spans="1:21" ht="15.75" customHeight="1">
      <c r="A17" s="9">
        <v>24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/>
      <c r="H17" s="153"/>
      <c r="I17" s="23"/>
      <c r="J17" s="151"/>
      <c r="K17" s="152"/>
      <c r="L17" s="8"/>
      <c r="M17" s="153"/>
      <c r="N17" s="23"/>
      <c r="O17" s="154"/>
      <c r="P17" s="76"/>
      <c r="Q17" s="155"/>
      <c r="R17" s="77">
        <f t="shared" si="9"/>
        <v>0</v>
      </c>
      <c r="S17" s="106"/>
      <c r="T17" s="78"/>
      <c r="U17" s="156" t="s">
        <v>189</v>
      </c>
    </row>
    <row r="18" spans="1:21" ht="15.75" customHeight="1">
      <c r="A18" s="10">
        <v>1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>
        <v>18.54</v>
      </c>
      <c r="F18" s="152">
        <v>220</v>
      </c>
      <c r="G18" s="75">
        <f>F18*0.1</f>
        <v>22</v>
      </c>
      <c r="H18" s="153">
        <f>E18+G18</f>
        <v>40.54</v>
      </c>
      <c r="I18" s="23">
        <v>22</v>
      </c>
      <c r="J18" s="151">
        <v>7.76</v>
      </c>
      <c r="K18" s="152">
        <v>155</v>
      </c>
      <c r="L18" s="8">
        <f>K18*0.1</f>
        <v>15.5</v>
      </c>
      <c r="M18" s="153">
        <f>J18+L18</f>
        <v>23.259999999999998</v>
      </c>
      <c r="N18" s="23">
        <v>22</v>
      </c>
      <c r="O18" s="154">
        <f>E18+J18</f>
        <v>26.299999999999997</v>
      </c>
      <c r="P18" s="76">
        <f>G18+L18</f>
        <v>37.5</v>
      </c>
      <c r="Q18" s="155">
        <f>H18+M18</f>
        <v>63.8</v>
      </c>
      <c r="R18" s="77">
        <f t="shared" si="9"/>
        <v>44</v>
      </c>
      <c r="S18" s="106">
        <v>3</v>
      </c>
      <c r="T18" s="78">
        <v>3</v>
      </c>
      <c r="U18" s="193">
        <f>R18+S18+T18</f>
        <v>50</v>
      </c>
    </row>
    <row r="19" spans="1:21" ht="15.75" customHeight="1">
      <c r="A19" s="9">
        <v>25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/>
      <c r="F19" s="152"/>
      <c r="G19" s="75"/>
      <c r="H19" s="153"/>
      <c r="I19" s="23"/>
      <c r="J19" s="151"/>
      <c r="K19" s="152"/>
      <c r="L19" s="8"/>
      <c r="M19" s="153"/>
      <c r="N19" s="23"/>
      <c r="O19" s="154"/>
      <c r="P19" s="76"/>
      <c r="Q19" s="155"/>
      <c r="R19" s="77">
        <f t="shared" si="9"/>
        <v>0</v>
      </c>
      <c r="S19" s="106"/>
      <c r="T19" s="78"/>
      <c r="U19" s="156" t="s">
        <v>189</v>
      </c>
    </row>
    <row r="20" spans="1:21" ht="15.75" customHeight="1">
      <c r="A20" s="10">
        <v>22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-17.31</v>
      </c>
      <c r="F20" s="152">
        <v>66</v>
      </c>
      <c r="G20" s="75">
        <f>F20*0.1</f>
        <v>6.6000000000000005</v>
      </c>
      <c r="H20" s="153">
        <f>E20+G20</f>
        <v>-10.709999999999997</v>
      </c>
      <c r="I20" s="23">
        <v>1</v>
      </c>
      <c r="J20" s="151">
        <v>-6.3</v>
      </c>
      <c r="K20" s="152">
        <v>41</v>
      </c>
      <c r="L20" s="8">
        <f>K20*0.1</f>
        <v>4.1000000000000005</v>
      </c>
      <c r="M20" s="153">
        <f>J20+L20</f>
        <v>-2.1999999999999993</v>
      </c>
      <c r="N20" s="23">
        <v>6</v>
      </c>
      <c r="O20" s="154">
        <f>E20+J20</f>
        <v>-23.61</v>
      </c>
      <c r="P20" s="76">
        <f>G20+L20</f>
        <v>10.700000000000001</v>
      </c>
      <c r="Q20" s="155">
        <f>H20+M20</f>
        <v>-12.909999999999997</v>
      </c>
      <c r="R20" s="77">
        <f t="shared" si="9"/>
        <v>7</v>
      </c>
      <c r="S20" s="106"/>
      <c r="T20" s="78"/>
      <c r="U20" s="79">
        <f>R20+S20+T20</f>
        <v>7</v>
      </c>
    </row>
    <row r="21" spans="1:21" ht="15.75" customHeight="1">
      <c r="A21" s="9">
        <v>19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-11.52</v>
      </c>
      <c r="F21" s="152">
        <v>12</v>
      </c>
      <c r="G21" s="75">
        <f>F21*0.1</f>
        <v>1.2000000000000002</v>
      </c>
      <c r="H21" s="153">
        <f>E21+G21</f>
        <v>-10.32</v>
      </c>
      <c r="I21" s="23">
        <v>3</v>
      </c>
      <c r="J21" s="151">
        <v>3.14</v>
      </c>
      <c r="K21" s="152">
        <v>12</v>
      </c>
      <c r="L21" s="8">
        <f>K21*0.1</f>
        <v>1.2000000000000002</v>
      </c>
      <c r="M21" s="153">
        <f>J21+L21</f>
        <v>4.34</v>
      </c>
      <c r="N21" s="23">
        <v>10</v>
      </c>
      <c r="O21" s="154">
        <f>E21+J21</f>
        <v>-8.379999999999999</v>
      </c>
      <c r="P21" s="76">
        <f>G21+L21</f>
        <v>2.4000000000000004</v>
      </c>
      <c r="Q21" s="155">
        <f>H21+M21</f>
        <v>-5.98</v>
      </c>
      <c r="R21" s="77">
        <f t="shared" si="9"/>
        <v>13</v>
      </c>
      <c r="S21" s="106"/>
      <c r="T21" s="78"/>
      <c r="U21" s="79">
        <f>R21+S21+T21</f>
        <v>13</v>
      </c>
    </row>
    <row r="22" spans="1:21" ht="15.75" customHeight="1">
      <c r="A22" s="10">
        <v>26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/>
      <c r="H22" s="153"/>
      <c r="I22" s="23"/>
      <c r="J22" s="151"/>
      <c r="K22" s="152"/>
      <c r="L22" s="8"/>
      <c r="M22" s="153"/>
      <c r="N22" s="23"/>
      <c r="O22" s="154"/>
      <c r="P22" s="76"/>
      <c r="Q22" s="155"/>
      <c r="R22" s="77">
        <f t="shared" si="9"/>
        <v>0</v>
      </c>
      <c r="S22" s="106"/>
      <c r="T22" s="78"/>
      <c r="U22" s="156" t="s">
        <v>189</v>
      </c>
    </row>
    <row r="23" spans="1:21" ht="15.75" customHeight="1">
      <c r="A23" s="9">
        <v>27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/>
      <c r="H23" s="153"/>
      <c r="I23" s="23"/>
      <c r="J23" s="151"/>
      <c r="K23" s="152"/>
      <c r="L23" s="8"/>
      <c r="M23" s="153"/>
      <c r="N23" s="23"/>
      <c r="O23" s="154"/>
      <c r="P23" s="76"/>
      <c r="Q23" s="155"/>
      <c r="R23" s="77">
        <f t="shared" si="9"/>
        <v>0</v>
      </c>
      <c r="S23" s="106"/>
      <c r="T23" s="78"/>
      <c r="U23" s="156" t="s">
        <v>189</v>
      </c>
    </row>
    <row r="24" spans="1:21" ht="15.75" customHeight="1">
      <c r="A24" s="10">
        <v>28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/>
      <c r="H24" s="153"/>
      <c r="I24" s="23"/>
      <c r="J24" s="151"/>
      <c r="K24" s="152"/>
      <c r="L24" s="8"/>
      <c r="M24" s="153"/>
      <c r="N24" s="23"/>
      <c r="O24" s="154"/>
      <c r="P24" s="76"/>
      <c r="Q24" s="155"/>
      <c r="R24" s="77">
        <f t="shared" si="9"/>
        <v>0</v>
      </c>
      <c r="S24" s="106"/>
      <c r="T24" s="78"/>
      <c r="U24" s="156" t="s">
        <v>189</v>
      </c>
    </row>
    <row r="25" spans="1:21" ht="15.75" customHeight="1">
      <c r="A25" s="9">
        <v>17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2.49</v>
      </c>
      <c r="F25" s="152">
        <v>18</v>
      </c>
      <c r="G25" s="75">
        <f aca="true" t="shared" si="10" ref="G25:G33">F25*0.1</f>
        <v>1.8</v>
      </c>
      <c r="H25" s="153">
        <f aca="true" t="shared" si="11" ref="H25:H33">E25+G25</f>
        <v>4.29</v>
      </c>
      <c r="I25" s="23">
        <v>12</v>
      </c>
      <c r="J25" s="151">
        <v>-4.28</v>
      </c>
      <c r="K25" s="152">
        <v>4</v>
      </c>
      <c r="L25" s="8">
        <f aca="true" t="shared" si="12" ref="L25:L33">K25*0.1</f>
        <v>0.4</v>
      </c>
      <c r="M25" s="153">
        <f aca="true" t="shared" si="13" ref="M25:M33">J25+L25</f>
        <v>-3.8800000000000003</v>
      </c>
      <c r="N25" s="23">
        <v>5</v>
      </c>
      <c r="O25" s="154">
        <f aca="true" t="shared" si="14" ref="O25:O33">E25+J25</f>
        <v>-1.79</v>
      </c>
      <c r="P25" s="76">
        <f aca="true" t="shared" si="15" ref="P25:P33">G25+L25</f>
        <v>2.2</v>
      </c>
      <c r="Q25" s="155">
        <f aca="true" t="shared" si="16" ref="Q25:Q33">H25+M25</f>
        <v>0.4099999999999997</v>
      </c>
      <c r="R25" s="77">
        <f t="shared" si="9"/>
        <v>17</v>
      </c>
      <c r="S25" s="106"/>
      <c r="T25" s="78"/>
      <c r="U25" s="79">
        <f aca="true" t="shared" si="17" ref="U25:U33">R25+S25+T25</f>
        <v>17</v>
      </c>
    </row>
    <row r="26" spans="1:21" ht="15.75" customHeight="1">
      <c r="A26" s="10">
        <v>10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>
        <v>-10.1</v>
      </c>
      <c r="F26" s="152">
        <v>44</v>
      </c>
      <c r="G26" s="75">
        <f t="shared" si="10"/>
        <v>4.4</v>
      </c>
      <c r="H26" s="153">
        <f t="shared" si="11"/>
        <v>-5.699999999999999</v>
      </c>
      <c r="I26" s="23">
        <v>4</v>
      </c>
      <c r="J26" s="151">
        <v>6.18</v>
      </c>
      <c r="K26" s="152">
        <v>60</v>
      </c>
      <c r="L26" s="8">
        <f t="shared" si="12"/>
        <v>6</v>
      </c>
      <c r="M26" s="153">
        <f t="shared" si="13"/>
        <v>12.18</v>
      </c>
      <c r="N26" s="23">
        <v>18</v>
      </c>
      <c r="O26" s="154">
        <f t="shared" si="14"/>
        <v>-3.92</v>
      </c>
      <c r="P26" s="76">
        <f t="shared" si="15"/>
        <v>10.4</v>
      </c>
      <c r="Q26" s="155">
        <f t="shared" si="16"/>
        <v>6.48</v>
      </c>
      <c r="R26" s="77">
        <f t="shared" si="9"/>
        <v>22</v>
      </c>
      <c r="S26" s="106"/>
      <c r="T26" s="78"/>
      <c r="U26" s="79">
        <f t="shared" si="17"/>
        <v>22</v>
      </c>
    </row>
    <row r="27" spans="1:21" ht="15.75" customHeight="1">
      <c r="A27" s="9">
        <v>16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5.18</v>
      </c>
      <c r="F27" s="152">
        <v>84</v>
      </c>
      <c r="G27" s="75">
        <f t="shared" si="10"/>
        <v>8.4</v>
      </c>
      <c r="H27" s="153">
        <f t="shared" si="11"/>
        <v>13.58</v>
      </c>
      <c r="I27" s="23">
        <v>17</v>
      </c>
      <c r="J27" s="151">
        <v>-33.32</v>
      </c>
      <c r="K27" s="152">
        <v>84</v>
      </c>
      <c r="L27" s="8">
        <f t="shared" si="12"/>
        <v>8.4</v>
      </c>
      <c r="M27" s="153">
        <f t="shared" si="13"/>
        <v>-24.92</v>
      </c>
      <c r="N27" s="23">
        <v>1</v>
      </c>
      <c r="O27" s="154">
        <f t="shared" si="14"/>
        <v>-28.14</v>
      </c>
      <c r="P27" s="76">
        <f t="shared" si="15"/>
        <v>16.8</v>
      </c>
      <c r="Q27" s="155">
        <f t="shared" si="16"/>
        <v>-11.340000000000002</v>
      </c>
      <c r="R27" s="77">
        <f t="shared" si="9"/>
        <v>18</v>
      </c>
      <c r="S27" s="106"/>
      <c r="T27" s="78"/>
      <c r="U27" s="79">
        <f t="shared" si="17"/>
        <v>18</v>
      </c>
    </row>
    <row r="28" spans="1:21" ht="15.75" customHeight="1">
      <c r="A28" s="10">
        <v>4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10.14</v>
      </c>
      <c r="F28" s="152">
        <v>81</v>
      </c>
      <c r="G28" s="75">
        <f t="shared" si="10"/>
        <v>8.1</v>
      </c>
      <c r="H28" s="153">
        <f t="shared" si="11"/>
        <v>18.240000000000002</v>
      </c>
      <c r="I28" s="23">
        <v>19</v>
      </c>
      <c r="J28" s="151">
        <v>2</v>
      </c>
      <c r="K28" s="152">
        <v>54</v>
      </c>
      <c r="L28" s="8">
        <f t="shared" si="12"/>
        <v>5.4</v>
      </c>
      <c r="M28" s="153">
        <f t="shared" si="13"/>
        <v>7.4</v>
      </c>
      <c r="N28" s="23">
        <v>13</v>
      </c>
      <c r="O28" s="154">
        <f t="shared" si="14"/>
        <v>12.14</v>
      </c>
      <c r="P28" s="76">
        <f t="shared" si="15"/>
        <v>13.5</v>
      </c>
      <c r="Q28" s="155">
        <f t="shared" si="16"/>
        <v>25.64</v>
      </c>
      <c r="R28" s="77">
        <f t="shared" si="9"/>
        <v>32</v>
      </c>
      <c r="S28" s="106"/>
      <c r="T28" s="78"/>
      <c r="U28" s="79">
        <f t="shared" si="17"/>
        <v>32</v>
      </c>
    </row>
    <row r="29" spans="1:21" ht="15.75" customHeight="1">
      <c r="A29" s="9">
        <v>2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7.18</v>
      </c>
      <c r="F29" s="152">
        <v>99</v>
      </c>
      <c r="G29" s="75">
        <f t="shared" si="10"/>
        <v>9.9</v>
      </c>
      <c r="H29" s="153">
        <f t="shared" si="11"/>
        <v>17.08</v>
      </c>
      <c r="I29" s="23">
        <v>18</v>
      </c>
      <c r="J29" s="151">
        <v>12.04</v>
      </c>
      <c r="K29" s="152">
        <v>40</v>
      </c>
      <c r="L29" s="8">
        <f t="shared" si="12"/>
        <v>4</v>
      </c>
      <c r="M29" s="153">
        <f t="shared" si="13"/>
        <v>16.04</v>
      </c>
      <c r="N29" s="23">
        <v>19</v>
      </c>
      <c r="O29" s="154">
        <f t="shared" si="14"/>
        <v>19.22</v>
      </c>
      <c r="P29" s="76">
        <f t="shared" si="15"/>
        <v>13.9</v>
      </c>
      <c r="Q29" s="155">
        <f t="shared" si="16"/>
        <v>33.12</v>
      </c>
      <c r="R29" s="77">
        <f t="shared" si="9"/>
        <v>37</v>
      </c>
      <c r="S29" s="106">
        <v>2</v>
      </c>
      <c r="T29" s="78">
        <v>2</v>
      </c>
      <c r="U29" s="79">
        <f t="shared" si="17"/>
        <v>41</v>
      </c>
    </row>
    <row r="30" spans="1:21" ht="15.75" customHeight="1">
      <c r="A30" s="10">
        <v>9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8</v>
      </c>
      <c r="F30" s="152">
        <v>8</v>
      </c>
      <c r="G30" s="75">
        <f t="shared" si="10"/>
        <v>0.8</v>
      </c>
      <c r="H30" s="153">
        <f t="shared" si="11"/>
        <v>8.8</v>
      </c>
      <c r="I30" s="23">
        <v>14</v>
      </c>
      <c r="J30" s="151">
        <v>2.52</v>
      </c>
      <c r="K30" s="152">
        <v>40</v>
      </c>
      <c r="L30" s="8">
        <f t="shared" si="12"/>
        <v>4</v>
      </c>
      <c r="M30" s="153">
        <f t="shared" si="13"/>
        <v>6.52</v>
      </c>
      <c r="N30" s="23">
        <v>12</v>
      </c>
      <c r="O30" s="154">
        <f t="shared" si="14"/>
        <v>10.52</v>
      </c>
      <c r="P30" s="76">
        <f t="shared" si="15"/>
        <v>4.8</v>
      </c>
      <c r="Q30" s="155">
        <f t="shared" si="16"/>
        <v>15.32</v>
      </c>
      <c r="R30" s="77">
        <f t="shared" si="9"/>
        <v>26</v>
      </c>
      <c r="S30" s="106"/>
      <c r="T30" s="78"/>
      <c r="U30" s="79">
        <f t="shared" si="17"/>
        <v>26</v>
      </c>
    </row>
    <row r="31" spans="1:21" ht="15.75" customHeight="1">
      <c r="A31" s="9">
        <v>21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-10.1</v>
      </c>
      <c r="F31" s="152">
        <v>56</v>
      </c>
      <c r="G31" s="75">
        <f t="shared" si="10"/>
        <v>5.6000000000000005</v>
      </c>
      <c r="H31" s="153">
        <f t="shared" si="11"/>
        <v>-4.499999999999999</v>
      </c>
      <c r="I31" s="23">
        <v>6</v>
      </c>
      <c r="J31" s="151">
        <v>-12.76</v>
      </c>
      <c r="K31" s="152">
        <v>76</v>
      </c>
      <c r="L31" s="8">
        <f t="shared" si="12"/>
        <v>7.6000000000000005</v>
      </c>
      <c r="M31" s="153">
        <f t="shared" si="13"/>
        <v>-5.159999999999999</v>
      </c>
      <c r="N31" s="23">
        <v>4</v>
      </c>
      <c r="O31" s="154">
        <f t="shared" si="14"/>
        <v>-22.86</v>
      </c>
      <c r="P31" s="76">
        <f t="shared" si="15"/>
        <v>13.200000000000001</v>
      </c>
      <c r="Q31" s="155">
        <f t="shared" si="16"/>
        <v>-9.659999999999998</v>
      </c>
      <c r="R31" s="77">
        <f t="shared" si="9"/>
        <v>10</v>
      </c>
      <c r="S31" s="106"/>
      <c r="T31" s="78"/>
      <c r="U31" s="79">
        <f t="shared" si="17"/>
        <v>10</v>
      </c>
    </row>
    <row r="32" spans="1:21" ht="15.75" customHeight="1">
      <c r="A32" s="10">
        <v>3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6.82</v>
      </c>
      <c r="F32" s="152">
        <v>38</v>
      </c>
      <c r="G32" s="75">
        <f t="shared" si="10"/>
        <v>3.8000000000000003</v>
      </c>
      <c r="H32" s="153">
        <f t="shared" si="11"/>
        <v>10.620000000000001</v>
      </c>
      <c r="I32" s="23">
        <v>15</v>
      </c>
      <c r="J32" s="151">
        <v>13.52</v>
      </c>
      <c r="K32" s="152">
        <v>78</v>
      </c>
      <c r="L32" s="8">
        <f t="shared" si="12"/>
        <v>7.800000000000001</v>
      </c>
      <c r="M32" s="153">
        <f t="shared" si="13"/>
        <v>21.32</v>
      </c>
      <c r="N32" s="23">
        <v>21</v>
      </c>
      <c r="O32" s="154">
        <f t="shared" si="14"/>
        <v>20.34</v>
      </c>
      <c r="P32" s="76">
        <f t="shared" si="15"/>
        <v>11.600000000000001</v>
      </c>
      <c r="Q32" s="155">
        <f t="shared" si="16"/>
        <v>31.94</v>
      </c>
      <c r="R32" s="77">
        <f t="shared" si="9"/>
        <v>36</v>
      </c>
      <c r="S32" s="106">
        <v>1</v>
      </c>
      <c r="T32" s="78"/>
      <c r="U32" s="79">
        <f t="shared" si="17"/>
        <v>37</v>
      </c>
    </row>
    <row r="33" spans="1:21" ht="15.75" customHeight="1">
      <c r="A33" s="9">
        <v>15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-10.66</v>
      </c>
      <c r="F33" s="152"/>
      <c r="G33" s="75">
        <f t="shared" si="10"/>
        <v>0</v>
      </c>
      <c r="H33" s="153">
        <f t="shared" si="11"/>
        <v>-10.66</v>
      </c>
      <c r="I33" s="23">
        <v>2</v>
      </c>
      <c r="J33" s="151">
        <v>3.16</v>
      </c>
      <c r="K33" s="152">
        <v>61</v>
      </c>
      <c r="L33" s="8">
        <f t="shared" si="12"/>
        <v>6.1000000000000005</v>
      </c>
      <c r="M33" s="153">
        <f t="shared" si="13"/>
        <v>9.260000000000002</v>
      </c>
      <c r="N33" s="23">
        <v>16</v>
      </c>
      <c r="O33" s="154">
        <f t="shared" si="14"/>
        <v>-7.5</v>
      </c>
      <c r="P33" s="76">
        <f t="shared" si="15"/>
        <v>6.1000000000000005</v>
      </c>
      <c r="Q33" s="155">
        <f t="shared" si="16"/>
        <v>-1.3999999999999986</v>
      </c>
      <c r="R33" s="77">
        <f t="shared" si="9"/>
        <v>18</v>
      </c>
      <c r="S33" s="106"/>
      <c r="T33" s="78"/>
      <c r="U33" s="79">
        <f t="shared" si="17"/>
        <v>18</v>
      </c>
    </row>
    <row r="34" spans="1:21" ht="15.75" customHeight="1">
      <c r="A34" s="10">
        <v>29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/>
      <c r="H34" s="153"/>
      <c r="I34" s="23"/>
      <c r="J34" s="151"/>
      <c r="K34" s="152"/>
      <c r="L34" s="8"/>
      <c r="M34" s="153"/>
      <c r="N34" s="23"/>
      <c r="O34" s="154"/>
      <c r="P34" s="76"/>
      <c r="Q34" s="155"/>
      <c r="R34" s="77">
        <f t="shared" si="9"/>
        <v>0</v>
      </c>
      <c r="S34" s="106"/>
      <c r="T34" s="78"/>
      <c r="U34" s="156" t="s">
        <v>189</v>
      </c>
    </row>
    <row r="35" spans="1:21" ht="15.75" customHeight="1">
      <c r="A35" s="9">
        <v>30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/>
      <c r="F35" s="152"/>
      <c r="G35" s="75"/>
      <c r="H35" s="153"/>
      <c r="I35" s="23"/>
      <c r="J35" s="151"/>
      <c r="K35" s="152"/>
      <c r="L35" s="8"/>
      <c r="M35" s="153"/>
      <c r="N35" s="23"/>
      <c r="O35" s="154"/>
      <c r="P35" s="76"/>
      <c r="Q35" s="155"/>
      <c r="R35" s="77">
        <f t="shared" si="9"/>
        <v>0</v>
      </c>
      <c r="S35" s="106"/>
      <c r="T35" s="78"/>
      <c r="U35" s="156" t="s">
        <v>189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151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152</v>
      </c>
      <c r="C40" s="147"/>
      <c r="D40" s="147"/>
      <c r="E40" s="147"/>
      <c r="F40" s="147"/>
      <c r="H40" s="148">
        <v>52</v>
      </c>
      <c r="I40" s="207" t="s">
        <v>153</v>
      </c>
      <c r="J40" s="207"/>
      <c r="K40" s="140" t="s">
        <v>154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155</v>
      </c>
      <c r="C41" s="144"/>
      <c r="D41" s="144"/>
      <c r="E41" s="144"/>
      <c r="F41" s="144"/>
      <c r="H41" s="149">
        <v>64</v>
      </c>
      <c r="I41" s="208" t="s">
        <v>140</v>
      </c>
      <c r="J41" s="208"/>
      <c r="K41" s="138" t="s">
        <v>161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156</v>
      </c>
      <c r="C42" s="147"/>
      <c r="D42" s="147"/>
      <c r="E42" s="147"/>
      <c r="F42" s="147"/>
      <c r="H42" s="148">
        <v>58</v>
      </c>
      <c r="I42" s="207" t="s">
        <v>164</v>
      </c>
      <c r="J42" s="207"/>
      <c r="K42" s="140" t="s">
        <v>165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157</v>
      </c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 t="s">
        <v>158</v>
      </c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159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160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162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163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 t="s">
        <v>166</v>
      </c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 t="s">
        <v>167</v>
      </c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</sheetData>
  <sheetProtection/>
  <mergeCells count="22">
    <mergeCell ref="B46:F46"/>
    <mergeCell ref="I46:J46"/>
    <mergeCell ref="I47:J47"/>
    <mergeCell ref="I40:J40"/>
    <mergeCell ref="I41:J41"/>
    <mergeCell ref="I52:J52"/>
    <mergeCell ref="I50:J50"/>
    <mergeCell ref="I51:J51"/>
    <mergeCell ref="I48:J48"/>
    <mergeCell ref="I49:J49"/>
    <mergeCell ref="E2:U2"/>
    <mergeCell ref="O4:R4"/>
    <mergeCell ref="F4:I4"/>
    <mergeCell ref="K4:N4"/>
    <mergeCell ref="B38:F38"/>
    <mergeCell ref="H38:T38"/>
    <mergeCell ref="I39:J39"/>
    <mergeCell ref="K39:T39"/>
    <mergeCell ref="I44:J44"/>
    <mergeCell ref="I45:J45"/>
    <mergeCell ref="I42:J42"/>
    <mergeCell ref="I43:J43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16"/>
  <dimension ref="A1:X55"/>
  <sheetViews>
    <sheetView showGridLines="0" tabSelected="1" zoomScalePageLayoutView="0" workbookViewId="0" topLeftCell="A1">
      <selection activeCell="J16" sqref="J16"/>
    </sheetView>
  </sheetViews>
  <sheetFormatPr defaultColWidth="9.140625" defaultRowHeight="12.75"/>
  <cols>
    <col min="1" max="1" width="6.57421875" style="24" customWidth="1"/>
    <col min="2" max="2" width="6.00390625" style="26" customWidth="1"/>
    <col min="3" max="3" width="14.140625" style="27" customWidth="1"/>
    <col min="4" max="4" width="9.28125" style="27" customWidth="1"/>
    <col min="5" max="16" width="7.00390625" style="24" customWidth="1"/>
    <col min="17" max="17" width="7.421875" style="28" customWidth="1"/>
    <col min="18" max="18" width="5.00390625" style="24" customWidth="1"/>
    <col min="19" max="19" width="9.140625" style="30" customWidth="1"/>
    <col min="20" max="20" width="9.140625" style="24" customWidth="1"/>
    <col min="21" max="23" width="9.140625" style="30" customWidth="1"/>
    <col min="24" max="16384" width="9.140625" style="24" customWidth="1"/>
  </cols>
  <sheetData>
    <row r="1" spans="3:4" ht="16.5" thickBot="1">
      <c r="C1" s="242"/>
      <c r="D1" s="243"/>
    </row>
    <row r="2" spans="3:17" ht="25.5" customHeight="1" thickBot="1">
      <c r="C2" s="243"/>
      <c r="D2" s="243"/>
      <c r="E2" s="245" t="s">
        <v>146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7"/>
    </row>
    <row r="3" spans="2:20" ht="29.25" customHeight="1">
      <c r="B3" s="24"/>
      <c r="C3" s="244"/>
      <c r="D3" s="244"/>
      <c r="E3" s="49" t="s">
        <v>19</v>
      </c>
      <c r="F3" s="45" t="s">
        <v>191</v>
      </c>
      <c r="G3" s="40"/>
      <c r="H3" s="40"/>
      <c r="I3"/>
      <c r="J3"/>
      <c r="K3"/>
      <c r="L3"/>
      <c r="M3"/>
      <c r="N3" s="50"/>
      <c r="O3"/>
      <c r="P3" s="50"/>
      <c r="R3" s="29"/>
      <c r="T3" s="29"/>
    </row>
    <row r="4" spans="1:20" ht="14.25">
      <c r="A4" s="112"/>
      <c r="B4" s="112"/>
      <c r="C4" s="53"/>
      <c r="D4" s="46"/>
      <c r="E4" s="47" t="s">
        <v>43</v>
      </c>
      <c r="F4" s="48" t="s">
        <v>34</v>
      </c>
      <c r="G4" s="48" t="s">
        <v>35</v>
      </c>
      <c r="H4" s="48" t="s">
        <v>36</v>
      </c>
      <c r="I4" s="48" t="s">
        <v>37</v>
      </c>
      <c r="J4" s="48" t="s">
        <v>38</v>
      </c>
      <c r="K4" s="48" t="s">
        <v>39</v>
      </c>
      <c r="L4" s="127" t="s">
        <v>40</v>
      </c>
      <c r="M4" s="48" t="s">
        <v>41</v>
      </c>
      <c r="N4" s="48" t="s">
        <v>42</v>
      </c>
      <c r="O4" s="48" t="s">
        <v>76</v>
      </c>
      <c r="P4" s="127" t="s">
        <v>77</v>
      </c>
      <c r="Q4" s="52" t="s">
        <v>1</v>
      </c>
      <c r="R4" s="135"/>
      <c r="T4" s="30"/>
    </row>
    <row r="5" spans="1:20" ht="18" customHeight="1">
      <c r="A5" s="113" t="s">
        <v>44</v>
      </c>
      <c r="B5" s="113" t="s">
        <v>3</v>
      </c>
      <c r="C5" s="240" t="s">
        <v>4</v>
      </c>
      <c r="D5" s="241"/>
      <c r="E5" s="109" t="s">
        <v>168</v>
      </c>
      <c r="F5" s="110" t="s">
        <v>195</v>
      </c>
      <c r="G5" s="109" t="s">
        <v>247</v>
      </c>
      <c r="H5" s="110" t="s">
        <v>248</v>
      </c>
      <c r="I5" s="109" t="s">
        <v>292</v>
      </c>
      <c r="J5" s="110" t="s">
        <v>290</v>
      </c>
      <c r="K5" s="109" t="s">
        <v>291</v>
      </c>
      <c r="L5" s="110" t="s">
        <v>301</v>
      </c>
      <c r="M5" s="109" t="s">
        <v>302</v>
      </c>
      <c r="N5" s="110" t="s">
        <v>304</v>
      </c>
      <c r="O5" s="109" t="s">
        <v>314</v>
      </c>
      <c r="P5" s="110" t="s">
        <v>331</v>
      </c>
      <c r="Q5" s="111" t="s">
        <v>0</v>
      </c>
      <c r="R5" s="134" t="s">
        <v>32</v>
      </c>
      <c r="S5" s="32"/>
      <c r="T5" s="30"/>
    </row>
    <row r="6" spans="1:24" ht="13.5" customHeight="1">
      <c r="A6" s="97">
        <v>1</v>
      </c>
      <c r="B6" s="177">
        <f>HRÁČI!B4</f>
        <v>102</v>
      </c>
      <c r="C6" s="178" t="str">
        <f>HRÁČI!C4</f>
        <v>Leskovský  </v>
      </c>
      <c r="D6" s="179" t="str">
        <f>HRÁČI!D4</f>
        <v>Roman</v>
      </c>
      <c r="E6" s="182">
        <f>I!U7</f>
        <v>31</v>
      </c>
      <c r="F6" s="180">
        <f>'II'!U7</f>
        <v>42</v>
      </c>
      <c r="G6" s="182">
        <f>III!U7</f>
        <v>21</v>
      </c>
      <c r="H6" s="181">
        <f>'IV'!U7</f>
        <v>17</v>
      </c>
      <c r="I6" s="182">
        <f>V!U7</f>
        <v>22</v>
      </c>
      <c r="J6" s="181">
        <f>VI!U7</f>
        <v>15</v>
      </c>
      <c r="K6" s="183">
        <f>VII!U7</f>
        <v>29</v>
      </c>
      <c r="L6" s="181">
        <f>VIII!U7</f>
        <v>11</v>
      </c>
      <c r="M6" s="182">
        <f>IX!U7</f>
        <v>17</v>
      </c>
      <c r="N6" s="181">
        <f>X!U7</f>
        <v>16</v>
      </c>
      <c r="O6" s="182">
        <f>XI!U7</f>
        <v>28</v>
      </c>
      <c r="P6" s="181">
        <f>XII!U7</f>
        <v>13</v>
      </c>
      <c r="Q6" s="184">
        <f aca="true" t="shared" si="0" ref="Q6:Q35">SUM(E6:P6)</f>
        <v>262</v>
      </c>
      <c r="R6" s="185"/>
      <c r="S6" s="133"/>
      <c r="T6" s="30"/>
      <c r="X6" s="33"/>
    </row>
    <row r="7" spans="1:24" ht="13.5" customHeight="1">
      <c r="A7" s="97">
        <v>2</v>
      </c>
      <c r="B7" s="177">
        <f>HRÁČI!B29</f>
        <v>127</v>
      </c>
      <c r="C7" s="178" t="str">
        <f>HRÁČI!C29</f>
        <v>Gavula</v>
      </c>
      <c r="D7" s="179" t="str">
        <f>HRÁČI!D29</f>
        <v>Gabriel</v>
      </c>
      <c r="E7" s="182">
        <f>I!U32</f>
        <v>37</v>
      </c>
      <c r="F7" s="181">
        <f>'II'!U32</f>
        <v>43</v>
      </c>
      <c r="G7" s="182">
        <f>III!U32</f>
        <v>21</v>
      </c>
      <c r="H7" s="181">
        <f>'IV'!U32</f>
        <v>21</v>
      </c>
      <c r="I7" s="182">
        <f>V!U32</f>
        <v>26</v>
      </c>
      <c r="J7" s="181" t="str">
        <f>VI!U32</f>
        <v>N</v>
      </c>
      <c r="K7" s="183">
        <f>VII!U32</f>
        <v>13</v>
      </c>
      <c r="L7" s="181">
        <f>VIII!U32</f>
        <v>14</v>
      </c>
      <c r="M7" s="182">
        <f>IX!U32</f>
        <v>16</v>
      </c>
      <c r="N7" s="181">
        <f>X!U32</f>
        <v>23</v>
      </c>
      <c r="O7" s="182">
        <f>XI!U32</f>
        <v>13</v>
      </c>
      <c r="P7" s="180">
        <f>XII!U32</f>
        <v>26</v>
      </c>
      <c r="Q7" s="184">
        <f t="shared" si="0"/>
        <v>253</v>
      </c>
      <c r="R7" s="185"/>
      <c r="T7" s="30"/>
      <c r="X7" s="33"/>
    </row>
    <row r="8" spans="1:24" ht="13.5" customHeight="1">
      <c r="A8" s="97">
        <v>3</v>
      </c>
      <c r="B8" s="177">
        <f>HRÁČI!B18</f>
        <v>116</v>
      </c>
      <c r="C8" s="178" t="str">
        <f>HRÁČI!C18</f>
        <v>Učník</v>
      </c>
      <c r="D8" s="179" t="str">
        <f>HRÁČI!D18</f>
        <v>Stanislav</v>
      </c>
      <c r="E8" s="182">
        <f>I!U21</f>
        <v>13</v>
      </c>
      <c r="F8" s="181">
        <f>'II'!U21</f>
        <v>27</v>
      </c>
      <c r="G8" s="182">
        <f>III!U21</f>
        <v>40</v>
      </c>
      <c r="H8" s="181">
        <f>'IV'!U21</f>
        <v>18</v>
      </c>
      <c r="I8" s="182">
        <f>V!U21</f>
        <v>23</v>
      </c>
      <c r="J8" s="181">
        <f>VI!U21</f>
        <v>10</v>
      </c>
      <c r="K8" s="183">
        <f>VII!U21</f>
        <v>18</v>
      </c>
      <c r="L8" s="180">
        <f>VIII!U21</f>
        <v>32</v>
      </c>
      <c r="M8" s="182">
        <f>IX!U21</f>
        <v>19</v>
      </c>
      <c r="N8" s="181">
        <f>X!U21</f>
        <v>21</v>
      </c>
      <c r="O8" s="182">
        <f>XI!U21</f>
        <v>16</v>
      </c>
      <c r="P8" s="181">
        <f>XII!U21</f>
        <v>13</v>
      </c>
      <c r="Q8" s="184">
        <f t="shared" si="0"/>
        <v>250</v>
      </c>
      <c r="R8" s="185"/>
      <c r="T8" s="30"/>
      <c r="X8" s="33"/>
    </row>
    <row r="9" spans="1:24" ht="13.5" customHeight="1">
      <c r="A9" s="97">
        <v>4</v>
      </c>
      <c r="B9" s="177">
        <f>HRÁČI!B26</f>
        <v>124</v>
      </c>
      <c r="C9" s="178" t="str">
        <f>HRÁČI!C26</f>
        <v>Biely</v>
      </c>
      <c r="D9" s="179" t="str">
        <f>HRÁČI!D26</f>
        <v>Peter</v>
      </c>
      <c r="E9" s="182">
        <f>I!U29</f>
        <v>41</v>
      </c>
      <c r="F9" s="181">
        <f>'II'!U29</f>
        <v>34</v>
      </c>
      <c r="G9" s="182">
        <f>III!U29</f>
        <v>18</v>
      </c>
      <c r="H9" s="181" t="str">
        <f>'IV'!U29</f>
        <v>N</v>
      </c>
      <c r="I9" s="182">
        <f>V!U29</f>
        <v>19</v>
      </c>
      <c r="J9" s="181">
        <f>VI!U29</f>
        <v>8</v>
      </c>
      <c r="K9" s="183">
        <f>VII!U29</f>
        <v>32</v>
      </c>
      <c r="L9" s="181">
        <f>VIII!U29</f>
        <v>11</v>
      </c>
      <c r="M9" s="182">
        <f>IX!U29</f>
        <v>5</v>
      </c>
      <c r="N9" s="181">
        <f>X!U29</f>
        <v>16</v>
      </c>
      <c r="O9" s="180">
        <f>XI!U29</f>
        <v>28</v>
      </c>
      <c r="P9" s="181">
        <f>XII!U29</f>
        <v>17</v>
      </c>
      <c r="Q9" s="184">
        <f t="shared" si="0"/>
        <v>229</v>
      </c>
      <c r="R9" s="185"/>
      <c r="T9" s="30"/>
      <c r="U9" s="34"/>
      <c r="X9" s="34"/>
    </row>
    <row r="10" spans="1:24" ht="13.5" customHeight="1">
      <c r="A10" s="97">
        <v>5</v>
      </c>
      <c r="B10" s="177">
        <f>HRÁČI!B6</f>
        <v>104</v>
      </c>
      <c r="C10" s="178" t="str">
        <f>HRÁČI!C6</f>
        <v>Vavrík  </v>
      </c>
      <c r="D10" s="179" t="str">
        <f>HRÁČI!D6</f>
        <v>Roman</v>
      </c>
      <c r="E10" s="182">
        <f>I!U9</f>
        <v>27</v>
      </c>
      <c r="F10" s="181">
        <f>'II'!U9</f>
        <v>32</v>
      </c>
      <c r="G10" s="182">
        <f>III!U9</f>
        <v>31</v>
      </c>
      <c r="H10" s="181">
        <f>'IV'!U9</f>
        <v>18</v>
      </c>
      <c r="I10" s="182">
        <f>V!U9</f>
        <v>19</v>
      </c>
      <c r="J10" s="181">
        <f>VI!U9</f>
        <v>14</v>
      </c>
      <c r="K10" s="183">
        <f>VII!U9</f>
        <v>16</v>
      </c>
      <c r="L10" s="181">
        <f>VIII!U9</f>
        <v>20</v>
      </c>
      <c r="M10" s="182">
        <f>IX!U9</f>
        <v>19</v>
      </c>
      <c r="N10" s="181" t="str">
        <f>X!U9</f>
        <v>N</v>
      </c>
      <c r="O10" s="182">
        <f>XI!U9</f>
        <v>19</v>
      </c>
      <c r="P10" s="181">
        <f>XII!U9</f>
        <v>14</v>
      </c>
      <c r="Q10" s="184">
        <f t="shared" si="0"/>
        <v>229</v>
      </c>
      <c r="R10" s="185"/>
      <c r="T10" s="30"/>
      <c r="U10" s="35"/>
      <c r="X10" s="34"/>
    </row>
    <row r="11" spans="1:24" ht="13.5" customHeight="1">
      <c r="A11" s="97">
        <v>6</v>
      </c>
      <c r="B11" s="177">
        <f>HRÁČI!B10</f>
        <v>108</v>
      </c>
      <c r="C11" s="178" t="str">
        <f>HRÁČI!C10</f>
        <v>Vavríková</v>
      </c>
      <c r="D11" s="179" t="str">
        <f>HRÁČI!D10</f>
        <v>Lucia</v>
      </c>
      <c r="E11" s="182">
        <f>I!U13</f>
        <v>22</v>
      </c>
      <c r="F11" s="181">
        <f>'II'!U13</f>
        <v>25</v>
      </c>
      <c r="G11" s="182">
        <f>III!U13</f>
        <v>19</v>
      </c>
      <c r="H11" s="181">
        <f>'IV'!U13</f>
        <v>13</v>
      </c>
      <c r="I11" s="182">
        <f>V!U13</f>
        <v>28</v>
      </c>
      <c r="J11" s="181">
        <f>VI!U13</f>
        <v>15</v>
      </c>
      <c r="K11" s="183">
        <f>VII!U13</f>
        <v>21</v>
      </c>
      <c r="L11" s="181">
        <f>VIII!U13</f>
        <v>24</v>
      </c>
      <c r="M11" s="182">
        <f>IX!U13</f>
        <v>6</v>
      </c>
      <c r="N11" s="180">
        <f>X!U13</f>
        <v>30</v>
      </c>
      <c r="O11" s="182">
        <f>XI!U13</f>
        <v>11</v>
      </c>
      <c r="P11" s="181">
        <f>XII!U13</f>
        <v>11</v>
      </c>
      <c r="Q11" s="184">
        <f t="shared" si="0"/>
        <v>225</v>
      </c>
      <c r="R11" s="185"/>
      <c r="T11" s="30"/>
      <c r="U11" s="35"/>
      <c r="X11" s="34"/>
    </row>
    <row r="12" spans="1:24" ht="13.5" customHeight="1">
      <c r="A12" s="97">
        <v>7</v>
      </c>
      <c r="B12" s="177">
        <f>HRÁČI!B5</f>
        <v>103</v>
      </c>
      <c r="C12" s="178" t="str">
        <f>HRÁČI!C5</f>
        <v>Kazimír </v>
      </c>
      <c r="D12" s="179" t="str">
        <f>HRÁČI!D5</f>
        <v>Jozef</v>
      </c>
      <c r="E12" s="182">
        <f>I!U8</f>
        <v>18</v>
      </c>
      <c r="F12" s="181">
        <f>'II'!U8</f>
        <v>34</v>
      </c>
      <c r="G12" s="182">
        <f>III!U8</f>
        <v>21</v>
      </c>
      <c r="H12" s="181">
        <f>'IV'!U8</f>
        <v>31</v>
      </c>
      <c r="I12" s="182">
        <f>V!U8</f>
        <v>6</v>
      </c>
      <c r="J12" s="181">
        <f>VI!U8</f>
        <v>14</v>
      </c>
      <c r="K12" s="183">
        <f>VII!U8</f>
        <v>16</v>
      </c>
      <c r="L12" s="181">
        <f>VIII!U8</f>
        <v>14</v>
      </c>
      <c r="M12" s="180">
        <f>IX!U8</f>
        <v>23</v>
      </c>
      <c r="N12" s="181">
        <f>X!U8</f>
        <v>21</v>
      </c>
      <c r="O12" s="182">
        <f>XI!U8</f>
        <v>17</v>
      </c>
      <c r="P12" s="181">
        <f>XII!U8</f>
        <v>9</v>
      </c>
      <c r="Q12" s="184">
        <f t="shared" si="0"/>
        <v>224</v>
      </c>
      <c r="R12" s="185"/>
      <c r="T12" s="30"/>
      <c r="U12" s="35"/>
      <c r="X12" s="34"/>
    </row>
    <row r="13" spans="1:24" ht="13.5" customHeight="1">
      <c r="A13" s="97">
        <v>8</v>
      </c>
      <c r="B13" s="177">
        <f>HRÁČI!B8</f>
        <v>106</v>
      </c>
      <c r="C13" s="178" t="str">
        <f>HRÁČI!C8</f>
        <v>Bisák </v>
      </c>
      <c r="D13" s="179" t="str">
        <f>HRÁČI!D8</f>
        <v>Viliam</v>
      </c>
      <c r="E13" s="182">
        <f>I!U11</f>
        <v>18</v>
      </c>
      <c r="F13" s="181">
        <f>'II'!U11</f>
        <v>26</v>
      </c>
      <c r="G13" s="182">
        <f>III!U11</f>
        <v>20</v>
      </c>
      <c r="H13" s="181" t="str">
        <f>'IV'!U11</f>
        <v>N</v>
      </c>
      <c r="I13" s="182" t="str">
        <f>V!U11</f>
        <v>N</v>
      </c>
      <c r="J13" s="181">
        <f>VI!U11</f>
        <v>19</v>
      </c>
      <c r="K13" s="183">
        <f>VII!U11</f>
        <v>21</v>
      </c>
      <c r="L13" s="181">
        <f>VIII!U11</f>
        <v>20</v>
      </c>
      <c r="M13" s="182">
        <f>IX!U11</f>
        <v>19</v>
      </c>
      <c r="N13" s="181">
        <f>X!U11</f>
        <v>10</v>
      </c>
      <c r="O13" s="182">
        <f>XI!U11</f>
        <v>8</v>
      </c>
      <c r="P13" s="181">
        <f>XII!U11</f>
        <v>23</v>
      </c>
      <c r="Q13" s="184">
        <f t="shared" si="0"/>
        <v>184</v>
      </c>
      <c r="R13" s="185"/>
      <c r="T13" s="30"/>
      <c r="U13" s="35"/>
      <c r="X13" s="34"/>
    </row>
    <row r="14" spans="1:24" ht="13.5" customHeight="1">
      <c r="A14" s="97">
        <v>9</v>
      </c>
      <c r="B14" s="177">
        <f>HRÁČI!B3</f>
        <v>101</v>
      </c>
      <c r="C14" s="178" t="str">
        <f>HRÁČI!C3</f>
        <v>Dobiaš</v>
      </c>
      <c r="D14" s="179" t="str">
        <f>HRÁČI!D3</f>
        <v>Martin</v>
      </c>
      <c r="E14" s="182">
        <f>I!U6</f>
        <v>16</v>
      </c>
      <c r="F14" s="181">
        <f>'II'!U6</f>
        <v>8</v>
      </c>
      <c r="G14" s="182">
        <f>III!U6</f>
        <v>27</v>
      </c>
      <c r="H14" s="181" t="str">
        <f>'IV'!U6</f>
        <v>N</v>
      </c>
      <c r="I14" s="182">
        <f>V!U6</f>
        <v>25</v>
      </c>
      <c r="J14" s="180">
        <f>VI!U6</f>
        <v>29</v>
      </c>
      <c r="K14" s="180">
        <f>VII!U6</f>
        <v>35</v>
      </c>
      <c r="L14" s="181">
        <f>VIII!U6</f>
        <v>25</v>
      </c>
      <c r="M14" s="182" t="str">
        <f>IX!U6</f>
        <v>N</v>
      </c>
      <c r="N14" s="181" t="str">
        <f>X!U6</f>
        <v>N</v>
      </c>
      <c r="O14" s="182">
        <f>XI!U6</f>
        <v>4</v>
      </c>
      <c r="P14" s="181" t="str">
        <f>XII!U6</f>
        <v>N</v>
      </c>
      <c r="Q14" s="184">
        <f t="shared" si="0"/>
        <v>169</v>
      </c>
      <c r="R14" s="185"/>
      <c r="T14" s="30"/>
      <c r="U14" s="35"/>
      <c r="X14" s="34"/>
    </row>
    <row r="15" spans="1:24" ht="13.5" customHeight="1">
      <c r="A15" s="97">
        <v>10</v>
      </c>
      <c r="B15" s="177">
        <f>HRÁČI!B22</f>
        <v>120</v>
      </c>
      <c r="C15" s="178" t="str">
        <f>HRÁČI!C22</f>
        <v>Urban</v>
      </c>
      <c r="D15" s="179" t="str">
        <f>HRÁČI!D22</f>
        <v>Daniel</v>
      </c>
      <c r="E15" s="182">
        <f>I!U25</f>
        <v>17</v>
      </c>
      <c r="F15" s="181">
        <f>'II'!U25</f>
        <v>5</v>
      </c>
      <c r="G15" s="182">
        <f>III!U25</f>
        <v>23</v>
      </c>
      <c r="H15" s="181">
        <f>'IV'!U25</f>
        <v>11</v>
      </c>
      <c r="I15" s="182">
        <f>V!U25</f>
        <v>17</v>
      </c>
      <c r="J15" s="181" t="str">
        <f>VI!U25</f>
        <v>N</v>
      </c>
      <c r="K15" s="183" t="str">
        <f>VII!U25</f>
        <v>N</v>
      </c>
      <c r="L15" s="181">
        <f>VIII!U25</f>
        <v>25</v>
      </c>
      <c r="M15" s="182" t="str">
        <f>IX!U25</f>
        <v>N</v>
      </c>
      <c r="N15" s="181">
        <f>X!U25</f>
        <v>27</v>
      </c>
      <c r="O15" s="182">
        <f>XI!U25</f>
        <v>21</v>
      </c>
      <c r="P15" s="181">
        <f>XII!U25</f>
        <v>19</v>
      </c>
      <c r="Q15" s="184">
        <f t="shared" si="0"/>
        <v>165</v>
      </c>
      <c r="R15" s="185"/>
      <c r="T15" s="30"/>
      <c r="U15" s="35"/>
      <c r="X15" s="34"/>
    </row>
    <row r="16" spans="1:24" ht="13.5" customHeight="1">
      <c r="A16" s="97">
        <v>11</v>
      </c>
      <c r="B16" s="177">
        <f>HRÁČI!B32</f>
        <v>130</v>
      </c>
      <c r="C16" s="178" t="str">
        <f>HRÁČI!C32</f>
        <v>Serbin</v>
      </c>
      <c r="D16" s="179" t="str">
        <f>HRÁČI!D32</f>
        <v>Rastislav</v>
      </c>
      <c r="E16" s="182" t="str">
        <f>I!U35</f>
        <v>N</v>
      </c>
      <c r="F16" s="181" t="str">
        <f>'II'!U35</f>
        <v>N</v>
      </c>
      <c r="G16" s="182" t="str">
        <f>III!U35</f>
        <v>N</v>
      </c>
      <c r="H16" s="181">
        <f>'IV'!U35</f>
        <v>26</v>
      </c>
      <c r="I16" s="180">
        <f>V!U35</f>
        <v>31</v>
      </c>
      <c r="J16" s="181">
        <f>VI!U35</f>
        <v>30</v>
      </c>
      <c r="K16" s="183">
        <f>VII!U35</f>
        <v>19</v>
      </c>
      <c r="L16" s="181">
        <f>VIII!U35</f>
        <v>20</v>
      </c>
      <c r="M16" s="182" t="str">
        <f>IX!U35</f>
        <v>N</v>
      </c>
      <c r="N16" s="181">
        <f>X!U35</f>
        <v>10</v>
      </c>
      <c r="O16" s="182">
        <f>XI!U35</f>
        <v>14</v>
      </c>
      <c r="P16" s="181">
        <f>XII!U35</f>
        <v>11</v>
      </c>
      <c r="Q16" s="184">
        <f t="shared" si="0"/>
        <v>161</v>
      </c>
      <c r="R16" s="185"/>
      <c r="T16" s="30"/>
      <c r="U16" s="24"/>
      <c r="X16" s="34"/>
    </row>
    <row r="17" spans="1:24" ht="13.5" customHeight="1">
      <c r="A17" s="97">
        <v>12</v>
      </c>
      <c r="B17" s="177">
        <f>HRÁČI!B24</f>
        <v>122</v>
      </c>
      <c r="C17" s="178" t="str">
        <f>HRÁČI!C24</f>
        <v>Šereš</v>
      </c>
      <c r="D17" s="179" t="str">
        <f>HRÁČI!D24</f>
        <v>Karol</v>
      </c>
      <c r="E17" s="182">
        <f>I!U27</f>
        <v>18</v>
      </c>
      <c r="F17" s="181">
        <f>'II'!U27</f>
        <v>27</v>
      </c>
      <c r="G17" s="182">
        <f>III!U27</f>
        <v>32</v>
      </c>
      <c r="H17" s="181" t="str">
        <f>'IV'!U27</f>
        <v>N</v>
      </c>
      <c r="I17" s="182">
        <f>V!U27</f>
        <v>8</v>
      </c>
      <c r="J17" s="181">
        <f>VI!U27</f>
        <v>11</v>
      </c>
      <c r="K17" s="183" t="str">
        <f>VII!U27</f>
        <v>N</v>
      </c>
      <c r="L17" s="181">
        <f>VIII!U27</f>
        <v>2</v>
      </c>
      <c r="M17" s="182">
        <f>IX!U27</f>
        <v>13</v>
      </c>
      <c r="N17" s="181">
        <f>X!U27</f>
        <v>17</v>
      </c>
      <c r="O17" s="182">
        <f>XI!U27</f>
        <v>16</v>
      </c>
      <c r="P17" s="181">
        <f>XII!U27</f>
        <v>15</v>
      </c>
      <c r="Q17" s="184">
        <f t="shared" si="0"/>
        <v>159</v>
      </c>
      <c r="R17" s="185"/>
      <c r="T17" s="30"/>
      <c r="U17" s="24"/>
      <c r="X17" s="34"/>
    </row>
    <row r="18" spans="1:24" ht="13.5" customHeight="1">
      <c r="A18" s="97">
        <v>13</v>
      </c>
      <c r="B18" s="177">
        <f>HRÁČI!B25</f>
        <v>123</v>
      </c>
      <c r="C18" s="178" t="str">
        <f>HRÁČI!C25</f>
        <v>Jamečný</v>
      </c>
      <c r="D18" s="179" t="str">
        <f>HRÁČI!D25</f>
        <v>Milan</v>
      </c>
      <c r="E18" s="182">
        <f>I!U28</f>
        <v>32</v>
      </c>
      <c r="F18" s="181">
        <f>'II'!U28</f>
        <v>17</v>
      </c>
      <c r="G18" s="182">
        <f>III!U28</f>
        <v>36</v>
      </c>
      <c r="H18" s="181">
        <f>'IV'!U28</f>
        <v>10</v>
      </c>
      <c r="I18" s="182">
        <f>V!U28</f>
        <v>18</v>
      </c>
      <c r="J18" s="181">
        <f>VI!U28</f>
        <v>26</v>
      </c>
      <c r="K18" s="183">
        <f>VII!U28</f>
        <v>7</v>
      </c>
      <c r="L18" s="181" t="str">
        <f>VIII!U28</f>
        <v>N</v>
      </c>
      <c r="M18" s="182" t="str">
        <f>IX!U28</f>
        <v>N</v>
      </c>
      <c r="N18" s="181" t="str">
        <f>X!U28</f>
        <v>N</v>
      </c>
      <c r="O18" s="182" t="str">
        <f>XI!U28</f>
        <v>N</v>
      </c>
      <c r="P18" s="181" t="str">
        <f>XII!U28</f>
        <v>N</v>
      </c>
      <c r="Q18" s="184">
        <f t="shared" si="0"/>
        <v>146</v>
      </c>
      <c r="R18" s="185"/>
      <c r="T18" s="30"/>
      <c r="X18" s="34"/>
    </row>
    <row r="19" spans="1:24" ht="13.5" customHeight="1">
      <c r="A19" s="97">
        <v>14</v>
      </c>
      <c r="B19" s="177">
        <f>HRÁČI!B17</f>
        <v>115</v>
      </c>
      <c r="C19" s="178" t="str">
        <f>HRÁČI!C17</f>
        <v>Rigo</v>
      </c>
      <c r="D19" s="179" t="str">
        <f>HRÁČI!D17</f>
        <v>Ľudovít</v>
      </c>
      <c r="E19" s="182">
        <f>I!U20</f>
        <v>7</v>
      </c>
      <c r="F19" s="181">
        <f>'II'!U20</f>
        <v>31</v>
      </c>
      <c r="G19" s="182">
        <f>III!U20</f>
        <v>23</v>
      </c>
      <c r="H19" s="181">
        <f>'IV'!U20</f>
        <v>23</v>
      </c>
      <c r="I19" s="182">
        <f>V!U20</f>
        <v>10</v>
      </c>
      <c r="J19" s="181" t="str">
        <f>VI!U20</f>
        <v>N</v>
      </c>
      <c r="K19" s="183">
        <f>VII!U20</f>
        <v>22</v>
      </c>
      <c r="L19" s="181">
        <f>VIII!U20</f>
        <v>5</v>
      </c>
      <c r="M19" s="182" t="str">
        <f>IX!U20</f>
        <v>N</v>
      </c>
      <c r="N19" s="181">
        <f>X!U20</f>
        <v>8</v>
      </c>
      <c r="O19" s="182">
        <f>XI!U20</f>
        <v>12</v>
      </c>
      <c r="P19" s="181">
        <f>XII!U20</f>
        <v>3</v>
      </c>
      <c r="Q19" s="184">
        <f t="shared" si="0"/>
        <v>144</v>
      </c>
      <c r="R19" s="185"/>
      <c r="T19" s="30"/>
      <c r="X19" s="34"/>
    </row>
    <row r="20" spans="1:24" ht="13.5" customHeight="1">
      <c r="A20" s="97">
        <v>15</v>
      </c>
      <c r="B20" s="177">
        <f>HRÁČI!B9</f>
        <v>107</v>
      </c>
      <c r="C20" s="178" t="str">
        <f>HRÁČI!C9</f>
        <v>Hegyi </v>
      </c>
      <c r="D20" s="179" t="str">
        <f>HRÁČI!D9</f>
        <v>Juraj</v>
      </c>
      <c r="E20" s="182">
        <f>I!U12</f>
        <v>28</v>
      </c>
      <c r="F20" s="181">
        <f>'II'!U12</f>
        <v>18</v>
      </c>
      <c r="G20" s="182">
        <f>III!U12</f>
        <v>13</v>
      </c>
      <c r="H20" s="181">
        <f>'IV'!U12</f>
        <v>3</v>
      </c>
      <c r="I20" s="182">
        <f>V!U12</f>
        <v>6</v>
      </c>
      <c r="J20" s="181">
        <f>VI!U12</f>
        <v>13</v>
      </c>
      <c r="K20" s="183">
        <f>VII!U12</f>
        <v>13</v>
      </c>
      <c r="L20" s="181" t="str">
        <f>VIII!U12</f>
        <v>N</v>
      </c>
      <c r="M20" s="182" t="str">
        <f>IX!U12</f>
        <v>N</v>
      </c>
      <c r="N20" s="181">
        <f>X!U12</f>
        <v>10</v>
      </c>
      <c r="O20" s="182">
        <f>XI!U12</f>
        <v>15</v>
      </c>
      <c r="P20" s="181">
        <f>XII!U12</f>
        <v>20</v>
      </c>
      <c r="Q20" s="184">
        <f t="shared" si="0"/>
        <v>139</v>
      </c>
      <c r="R20" s="185"/>
      <c r="T20" s="30"/>
      <c r="X20" s="34"/>
    </row>
    <row r="21" spans="1:24" ht="13.5" customHeight="1">
      <c r="A21" s="97">
        <v>16</v>
      </c>
      <c r="B21" s="177">
        <f>HRÁČI!B27</f>
        <v>125</v>
      </c>
      <c r="C21" s="178" t="str">
        <f>HRÁČI!C27</f>
        <v>Slivovič</v>
      </c>
      <c r="D21" s="179" t="str">
        <f>HRÁČI!D27</f>
        <v>Michal</v>
      </c>
      <c r="E21" s="182">
        <f>I!U30</f>
        <v>26</v>
      </c>
      <c r="F21" s="181">
        <f>'II'!U30</f>
        <v>21</v>
      </c>
      <c r="G21" s="180">
        <f>III!U30</f>
        <v>44</v>
      </c>
      <c r="H21" s="181">
        <f>'IV'!U30</f>
        <v>14</v>
      </c>
      <c r="I21" s="182">
        <f>V!U30</f>
        <v>15</v>
      </c>
      <c r="J21" s="181">
        <f>VI!U30</f>
        <v>12</v>
      </c>
      <c r="K21" s="183" t="str">
        <f>VII!U30</f>
        <v>N</v>
      </c>
      <c r="L21" s="181" t="str">
        <f>VIII!U30</f>
        <v>N</v>
      </c>
      <c r="M21" s="182" t="str">
        <f>IX!U30</f>
        <v>N</v>
      </c>
      <c r="N21" s="181" t="str">
        <f>X!U30</f>
        <v>N</v>
      </c>
      <c r="O21" s="182" t="str">
        <f>XI!U30</f>
        <v>N</v>
      </c>
      <c r="P21" s="181" t="str">
        <f>XII!U30</f>
        <v>N</v>
      </c>
      <c r="Q21" s="184">
        <f t="shared" si="0"/>
        <v>132</v>
      </c>
      <c r="R21" s="185"/>
      <c r="T21" s="30"/>
      <c r="X21" s="34"/>
    </row>
    <row r="22" spans="1:24" ht="13.5" customHeight="1">
      <c r="A22" s="97">
        <v>17</v>
      </c>
      <c r="B22" s="177">
        <f>HRÁČI!B30</f>
        <v>128</v>
      </c>
      <c r="C22" s="178" t="str">
        <f>HRÁČI!C30</f>
        <v>Alfoldy</v>
      </c>
      <c r="D22" s="179" t="str">
        <f>HRÁČI!D30</f>
        <v>František</v>
      </c>
      <c r="E22" s="182">
        <f>I!U33</f>
        <v>18</v>
      </c>
      <c r="F22" s="181">
        <f>'II'!U33</f>
        <v>24</v>
      </c>
      <c r="G22" s="182">
        <f>III!U33</f>
        <v>4</v>
      </c>
      <c r="H22" s="181">
        <f>'IV'!U33</f>
        <v>11</v>
      </c>
      <c r="I22" s="182" t="str">
        <f>V!U33</f>
        <v>N</v>
      </c>
      <c r="J22" s="181" t="str">
        <f>VI!U33</f>
        <v>N</v>
      </c>
      <c r="K22" s="183">
        <f>VII!U33</f>
        <v>17</v>
      </c>
      <c r="L22" s="181">
        <f>VIII!U33</f>
        <v>10</v>
      </c>
      <c r="M22" s="182">
        <f>IX!U33</f>
        <v>6</v>
      </c>
      <c r="N22" s="181">
        <f>X!U33</f>
        <v>18</v>
      </c>
      <c r="O22" s="182" t="str">
        <f>XI!U33</f>
        <v>N</v>
      </c>
      <c r="P22" s="181" t="str">
        <f>XII!U33</f>
        <v>N</v>
      </c>
      <c r="Q22" s="184">
        <f t="shared" si="0"/>
        <v>108</v>
      </c>
      <c r="R22" s="185"/>
      <c r="T22" s="30"/>
      <c r="X22" s="34"/>
    </row>
    <row r="23" spans="1:24" ht="13.5" customHeight="1">
      <c r="A23" s="97">
        <v>18</v>
      </c>
      <c r="B23" s="177">
        <f>HRÁČI!B11</f>
        <v>109</v>
      </c>
      <c r="C23" s="178" t="str">
        <f>HRÁČI!C11</f>
        <v>Andraščíková  </v>
      </c>
      <c r="D23" s="179" t="str">
        <f>HRÁČI!D11</f>
        <v>Beáta</v>
      </c>
      <c r="E23" s="182">
        <f>I!U14</f>
        <v>22</v>
      </c>
      <c r="F23" s="181">
        <f>'II'!U14</f>
        <v>15</v>
      </c>
      <c r="G23" s="182">
        <f>III!U14</f>
        <v>13</v>
      </c>
      <c r="H23" s="181">
        <f>'IV'!U14</f>
        <v>23</v>
      </c>
      <c r="I23" s="182">
        <f>V!U14</f>
        <v>11</v>
      </c>
      <c r="J23" s="181">
        <f>VI!U14</f>
        <v>6</v>
      </c>
      <c r="K23" s="183">
        <f>VII!U14</f>
        <v>13</v>
      </c>
      <c r="L23" s="181" t="str">
        <f>VIII!U14</f>
        <v>N</v>
      </c>
      <c r="M23" s="182" t="str">
        <f>IX!U14</f>
        <v>N</v>
      </c>
      <c r="N23" s="181" t="str">
        <f>X!U14</f>
        <v>N</v>
      </c>
      <c r="O23" s="182" t="str">
        <f>XI!U14</f>
        <v>N</v>
      </c>
      <c r="P23" s="181" t="str">
        <f>XII!U14</f>
        <v>N</v>
      </c>
      <c r="Q23" s="184">
        <f t="shared" si="0"/>
        <v>103</v>
      </c>
      <c r="R23" s="185"/>
      <c r="T23" s="30"/>
      <c r="X23" s="34"/>
    </row>
    <row r="24" spans="1:24" ht="13.5" customHeight="1">
      <c r="A24" s="97">
        <v>19</v>
      </c>
      <c r="B24" s="177">
        <f>HRÁČI!B15</f>
        <v>113</v>
      </c>
      <c r="C24" s="178" t="str">
        <f>HRÁČI!C15</f>
        <v>Danics</v>
      </c>
      <c r="D24" s="179" t="str">
        <f>HRÁČI!D15</f>
        <v>Erich</v>
      </c>
      <c r="E24" s="180">
        <f>I!U18</f>
        <v>50</v>
      </c>
      <c r="F24" s="181">
        <f>'II'!U18</f>
        <v>11</v>
      </c>
      <c r="G24" s="182">
        <f>III!U18</f>
        <v>15</v>
      </c>
      <c r="H24" s="181">
        <f>'IV'!U18</f>
        <v>12</v>
      </c>
      <c r="I24" s="182" t="str">
        <f>V!U18</f>
        <v>N</v>
      </c>
      <c r="J24" s="181" t="str">
        <f>VI!U18</f>
        <v>N</v>
      </c>
      <c r="K24" s="183">
        <f>VII!U18</f>
        <v>9</v>
      </c>
      <c r="L24" s="181" t="str">
        <f>VIII!U18</f>
        <v>N</v>
      </c>
      <c r="M24" s="182" t="str">
        <f>IX!U18</f>
        <v>N</v>
      </c>
      <c r="N24" s="181" t="str">
        <f>X!U18</f>
        <v>N</v>
      </c>
      <c r="O24" s="182" t="str">
        <f>XI!U18</f>
        <v>N</v>
      </c>
      <c r="P24" s="181" t="str">
        <f>XII!U18</f>
        <v>N</v>
      </c>
      <c r="Q24" s="184">
        <f t="shared" si="0"/>
        <v>97</v>
      </c>
      <c r="R24" s="185"/>
      <c r="T24" s="30"/>
      <c r="X24" s="34"/>
    </row>
    <row r="25" spans="1:24" ht="13.5" customHeight="1">
      <c r="A25" s="97">
        <v>20</v>
      </c>
      <c r="B25" s="177">
        <f>HRÁČI!B28</f>
        <v>126</v>
      </c>
      <c r="C25" s="178" t="str">
        <f>HRÁČI!C28</f>
        <v>Dohnány</v>
      </c>
      <c r="D25" s="179" t="str">
        <f>HRÁČI!D28</f>
        <v>Roman</v>
      </c>
      <c r="E25" s="182">
        <f>I!U31</f>
        <v>10</v>
      </c>
      <c r="F25" s="181">
        <f>'II'!U31</f>
        <v>13</v>
      </c>
      <c r="G25" s="182" t="str">
        <f>III!U31</f>
        <v>N</v>
      </c>
      <c r="H25" s="181" t="str">
        <f>'IV'!U31</f>
        <v>N</v>
      </c>
      <c r="I25" s="182" t="str">
        <f>V!U31</f>
        <v>N</v>
      </c>
      <c r="J25" s="181" t="str">
        <f>VI!U31</f>
        <v>N</v>
      </c>
      <c r="K25" s="183">
        <f>VII!U31</f>
        <v>17</v>
      </c>
      <c r="L25" s="181">
        <f>VIII!U31</f>
        <v>28</v>
      </c>
      <c r="M25" s="182">
        <f>IX!U31</f>
        <v>11</v>
      </c>
      <c r="N25" s="181">
        <f>X!U31</f>
        <v>13</v>
      </c>
      <c r="O25" s="182" t="str">
        <f>XI!U31</f>
        <v>N</v>
      </c>
      <c r="P25" s="181" t="str">
        <f>XII!U31</f>
        <v>N</v>
      </c>
      <c r="Q25" s="184">
        <f t="shared" si="0"/>
        <v>92</v>
      </c>
      <c r="R25" s="185"/>
      <c r="T25" s="30"/>
      <c r="X25" s="34"/>
    </row>
    <row r="26" spans="1:24" ht="13.5" customHeight="1">
      <c r="A26" s="97">
        <v>21</v>
      </c>
      <c r="B26" s="177">
        <f>HRÁČI!B16</f>
        <v>114</v>
      </c>
      <c r="C26" s="178" t="str">
        <f>HRÁČI!C16</f>
        <v>Pecov</v>
      </c>
      <c r="D26" s="179" t="str">
        <f>HRÁČI!D16</f>
        <v>Ivan</v>
      </c>
      <c r="E26" s="182" t="str">
        <f>I!U19</f>
        <v>N</v>
      </c>
      <c r="F26" s="181">
        <f>'II'!U19</f>
        <v>27</v>
      </c>
      <c r="G26" s="182">
        <f>III!U19</f>
        <v>20</v>
      </c>
      <c r="H26" s="180">
        <f>'IV'!U19</f>
        <v>33</v>
      </c>
      <c r="I26" s="182" t="str">
        <f>V!U19</f>
        <v>N</v>
      </c>
      <c r="J26" s="181" t="str">
        <f>VI!U19</f>
        <v>N</v>
      </c>
      <c r="K26" s="183" t="str">
        <f>VII!U19</f>
        <v>N</v>
      </c>
      <c r="L26" s="181" t="str">
        <f>VIII!U19</f>
        <v>N</v>
      </c>
      <c r="M26" s="182" t="str">
        <f>IX!U19</f>
        <v>N</v>
      </c>
      <c r="N26" s="181" t="str">
        <f>X!U19</f>
        <v>N</v>
      </c>
      <c r="O26" s="182" t="str">
        <f>XI!U19</f>
        <v>N</v>
      </c>
      <c r="P26" s="181" t="str">
        <f>XII!U19</f>
        <v>N</v>
      </c>
      <c r="Q26" s="184">
        <f t="shared" si="0"/>
        <v>80</v>
      </c>
      <c r="R26" s="185"/>
      <c r="T26" s="30"/>
      <c r="X26" s="34"/>
    </row>
    <row r="27" spans="1:24" ht="13.5" customHeight="1">
      <c r="A27" s="97">
        <v>22</v>
      </c>
      <c r="B27" s="177">
        <f>HRÁČI!B7</f>
        <v>105</v>
      </c>
      <c r="C27" s="178" t="str">
        <f>HRÁČI!C7</f>
        <v>Vavrík  </v>
      </c>
      <c r="D27" s="179" t="str">
        <f>HRÁČI!D7</f>
        <v>Ivan</v>
      </c>
      <c r="E27" s="182">
        <f>I!U10</f>
        <v>32</v>
      </c>
      <c r="F27" s="181" t="str">
        <f>'II'!U10</f>
        <v>N</v>
      </c>
      <c r="G27" s="182" t="str">
        <f>III!U10</f>
        <v>N</v>
      </c>
      <c r="H27" s="181" t="str">
        <f>'IV'!U10</f>
        <v>N</v>
      </c>
      <c r="I27" s="182" t="str">
        <f>V!U10</f>
        <v>N</v>
      </c>
      <c r="J27" s="181" t="str">
        <f>VI!U10</f>
        <v>N</v>
      </c>
      <c r="K27" s="183" t="str">
        <f>VII!U10</f>
        <v>N</v>
      </c>
      <c r="L27" s="181" t="str">
        <f>VIII!U10</f>
        <v>N</v>
      </c>
      <c r="M27" s="182" t="str">
        <f>IX!U10</f>
        <v>N</v>
      </c>
      <c r="N27" s="181">
        <f>X!U10</f>
        <v>12</v>
      </c>
      <c r="O27" s="182" t="str">
        <f>XI!U10</f>
        <v>N</v>
      </c>
      <c r="P27" s="181" t="str">
        <f>XII!U10</f>
        <v>N</v>
      </c>
      <c r="Q27" s="184">
        <f t="shared" si="0"/>
        <v>44</v>
      </c>
      <c r="R27" s="185"/>
      <c r="T27" s="30"/>
      <c r="X27" s="34"/>
    </row>
    <row r="28" spans="1:24" ht="13.5" customHeight="1">
      <c r="A28" s="97">
        <v>23</v>
      </c>
      <c r="B28" s="177">
        <f>HRÁČI!B23</f>
        <v>121</v>
      </c>
      <c r="C28" s="178" t="str">
        <f>HRÁČI!C23</f>
        <v>Svätojánsky</v>
      </c>
      <c r="D28" s="179" t="str">
        <f>HRÁČI!D23</f>
        <v>Daniel</v>
      </c>
      <c r="E28" s="182">
        <f>I!U26</f>
        <v>22</v>
      </c>
      <c r="F28" s="181">
        <f>'II'!U26</f>
        <v>21</v>
      </c>
      <c r="G28" s="182" t="str">
        <f>III!U26</f>
        <v>N</v>
      </c>
      <c r="H28" s="181" t="str">
        <f>'IV'!U26</f>
        <v>N</v>
      </c>
      <c r="I28" s="182" t="str">
        <f>V!U26</f>
        <v>N</v>
      </c>
      <c r="J28" s="181" t="str">
        <f>VI!U26</f>
        <v>N</v>
      </c>
      <c r="K28" s="183" t="str">
        <f>VII!U26</f>
        <v>N</v>
      </c>
      <c r="L28" s="181" t="str">
        <f>VIII!U26</f>
        <v>N</v>
      </c>
      <c r="M28" s="182" t="str">
        <f>IX!U26</f>
        <v>N</v>
      </c>
      <c r="N28" s="181" t="str">
        <f>X!U26</f>
        <v>N</v>
      </c>
      <c r="O28" s="182" t="str">
        <f>XI!U26</f>
        <v>N</v>
      </c>
      <c r="P28" s="181" t="str">
        <f>XII!U26</f>
        <v>N</v>
      </c>
      <c r="Q28" s="184">
        <f t="shared" si="0"/>
        <v>43</v>
      </c>
      <c r="R28" s="185"/>
      <c r="T28" s="30"/>
      <c r="X28" s="34"/>
    </row>
    <row r="29" spans="1:24" ht="13.5" customHeight="1">
      <c r="A29" s="97">
        <v>24</v>
      </c>
      <c r="B29" s="177">
        <f>HRÁČI!B13</f>
        <v>111</v>
      </c>
      <c r="C29" s="178" t="str">
        <f>HRÁČI!C13</f>
        <v>Andraščíková  </v>
      </c>
      <c r="D29" s="179" t="str">
        <f>HRÁČI!D13</f>
        <v>Katarína</v>
      </c>
      <c r="E29" s="182">
        <f>I!U16</f>
        <v>13</v>
      </c>
      <c r="F29" s="181">
        <f>'II'!U16</f>
        <v>17</v>
      </c>
      <c r="G29" s="182">
        <f>III!U16</f>
        <v>11</v>
      </c>
      <c r="H29" s="181" t="str">
        <f>'IV'!U16</f>
        <v>N</v>
      </c>
      <c r="I29" s="182" t="str">
        <f>V!U16</f>
        <v>N</v>
      </c>
      <c r="J29" s="181" t="str">
        <f>VI!U16</f>
        <v>N</v>
      </c>
      <c r="K29" s="183" t="str">
        <f>VII!U16</f>
        <v>N</v>
      </c>
      <c r="L29" s="181" t="str">
        <f>VIII!U16</f>
        <v>N</v>
      </c>
      <c r="M29" s="182" t="str">
        <f>IX!U16</f>
        <v>N</v>
      </c>
      <c r="N29" s="181" t="str">
        <f>X!U16</f>
        <v>N</v>
      </c>
      <c r="O29" s="182" t="str">
        <f>XI!U16</f>
        <v>N</v>
      </c>
      <c r="P29" s="181" t="str">
        <f>XII!U16</f>
        <v>N</v>
      </c>
      <c r="Q29" s="184">
        <f t="shared" si="0"/>
        <v>41</v>
      </c>
      <c r="R29" s="185"/>
      <c r="T29" s="30"/>
      <c r="X29" s="34"/>
    </row>
    <row r="30" spans="1:24" ht="13.5" customHeight="1">
      <c r="A30" s="97">
        <v>25</v>
      </c>
      <c r="B30" s="177">
        <f>HRÁČI!B21</f>
        <v>119</v>
      </c>
      <c r="C30" s="178" t="str">
        <f>HRÁČI!C21</f>
        <v>Češek</v>
      </c>
      <c r="D30" s="179" t="str">
        <f>HRÁČI!D21</f>
        <v>Ján</v>
      </c>
      <c r="E30" s="182" t="str">
        <f>I!U24</f>
        <v>N</v>
      </c>
      <c r="F30" s="181" t="str">
        <f>'II'!U24</f>
        <v>N</v>
      </c>
      <c r="G30" s="182" t="str">
        <f>III!U24</f>
        <v>N</v>
      </c>
      <c r="H30" s="181" t="str">
        <f>'IV'!U24</f>
        <v>N</v>
      </c>
      <c r="I30" s="182" t="str">
        <f>V!U24</f>
        <v>N</v>
      </c>
      <c r="J30" s="181" t="str">
        <f>VI!U24</f>
        <v>N</v>
      </c>
      <c r="K30" s="183" t="str">
        <f>VII!U24</f>
        <v>N</v>
      </c>
      <c r="L30" s="181">
        <f>VIII!U24</f>
        <v>23</v>
      </c>
      <c r="M30" s="182">
        <f>IX!U24</f>
        <v>14</v>
      </c>
      <c r="N30" s="181" t="str">
        <f>X!U24</f>
        <v>N</v>
      </c>
      <c r="O30" s="182" t="str">
        <f>XI!U24</f>
        <v>N</v>
      </c>
      <c r="P30" s="181" t="str">
        <f>XII!U24</f>
        <v>N</v>
      </c>
      <c r="Q30" s="184">
        <f t="shared" si="0"/>
        <v>37</v>
      </c>
      <c r="R30" s="185"/>
      <c r="T30" s="30"/>
      <c r="X30" s="34"/>
    </row>
    <row r="31" spans="1:24" ht="13.5" customHeight="1">
      <c r="A31" s="97">
        <v>26</v>
      </c>
      <c r="B31" s="177">
        <f>HRÁČI!B31</f>
        <v>129</v>
      </c>
      <c r="C31" s="178" t="str">
        <f>HRÁČI!C31</f>
        <v>Rotter</v>
      </c>
      <c r="D31" s="179" t="str">
        <f>HRÁČI!D31</f>
        <v>Martin</v>
      </c>
      <c r="E31" s="182" t="str">
        <f>I!U34</f>
        <v>N</v>
      </c>
      <c r="F31" s="181" t="str">
        <f>'II'!U34</f>
        <v>N</v>
      </c>
      <c r="G31" s="182">
        <f>III!U34</f>
        <v>22</v>
      </c>
      <c r="H31" s="181" t="str">
        <f>'IV'!U34</f>
        <v>N</v>
      </c>
      <c r="I31" s="182" t="str">
        <f>V!U34</f>
        <v>N</v>
      </c>
      <c r="J31" s="181" t="str">
        <f>VI!U34</f>
        <v>N</v>
      </c>
      <c r="K31" s="183" t="str">
        <f>VII!U34</f>
        <v>N</v>
      </c>
      <c r="L31" s="181" t="str">
        <f>VIII!U34</f>
        <v>N</v>
      </c>
      <c r="M31" s="182" t="str">
        <f>IX!U34</f>
        <v>N</v>
      </c>
      <c r="N31" s="181" t="str">
        <f>X!U34</f>
        <v>N</v>
      </c>
      <c r="O31" s="182" t="str">
        <f>XI!U34</f>
        <v>N</v>
      </c>
      <c r="P31" s="181" t="str">
        <f>XII!U34</f>
        <v>N</v>
      </c>
      <c r="Q31" s="184">
        <f t="shared" si="0"/>
        <v>22</v>
      </c>
      <c r="R31" s="185"/>
      <c r="T31" s="30"/>
      <c r="X31" s="34"/>
    </row>
    <row r="32" spans="1:24" ht="13.5" customHeight="1">
      <c r="A32" s="97">
        <v>27</v>
      </c>
      <c r="B32" s="177">
        <f>HRÁČI!B12</f>
        <v>110</v>
      </c>
      <c r="C32" s="178" t="str">
        <f>HRÁČI!C12</f>
        <v>Andraščík</v>
      </c>
      <c r="D32" s="179" t="str">
        <f>HRÁČI!D12</f>
        <v>Michal</v>
      </c>
      <c r="E32" s="182" t="str">
        <f>I!U15</f>
        <v>N</v>
      </c>
      <c r="F32" s="181" t="str">
        <f>'II'!U15</f>
        <v>N</v>
      </c>
      <c r="G32" s="182" t="str">
        <f>III!U15</f>
        <v>N</v>
      </c>
      <c r="H32" s="181" t="str">
        <f>'IV'!U15</f>
        <v>N</v>
      </c>
      <c r="I32" s="182" t="str">
        <f>V!U15</f>
        <v>N</v>
      </c>
      <c r="J32" s="181" t="str">
        <f>VI!U15</f>
        <v>N</v>
      </c>
      <c r="K32" s="183" t="str">
        <f>VII!U15</f>
        <v>N</v>
      </c>
      <c r="L32" s="181" t="str">
        <f>VIII!U15</f>
        <v>N</v>
      </c>
      <c r="M32" s="182" t="str">
        <f>IX!U15</f>
        <v>N</v>
      </c>
      <c r="N32" s="181" t="str">
        <f>X!U15</f>
        <v>N</v>
      </c>
      <c r="O32" s="182" t="str">
        <f>XI!U15</f>
        <v>N</v>
      </c>
      <c r="P32" s="181" t="str">
        <f>XII!U15</f>
        <v>N</v>
      </c>
      <c r="Q32" s="184">
        <f t="shared" si="0"/>
        <v>0</v>
      </c>
      <c r="R32" s="185"/>
      <c r="T32" s="30"/>
      <c r="X32" s="34"/>
    </row>
    <row r="33" spans="1:24" ht="13.5" customHeight="1">
      <c r="A33" s="97">
        <v>28</v>
      </c>
      <c r="B33" s="177">
        <f>HRÁČI!B14</f>
        <v>112</v>
      </c>
      <c r="C33" s="178" t="str">
        <f>HRÁČI!C14</f>
        <v>Buch</v>
      </c>
      <c r="D33" s="179" t="str">
        <f>HRÁČI!D14</f>
        <v>Peter</v>
      </c>
      <c r="E33" s="182" t="str">
        <f>I!U17</f>
        <v>N</v>
      </c>
      <c r="F33" s="181" t="str">
        <f>'II'!U17</f>
        <v>N</v>
      </c>
      <c r="G33" s="182" t="str">
        <f>III!U17</f>
        <v>N</v>
      </c>
      <c r="H33" s="181" t="str">
        <f>'IV'!U17</f>
        <v>N</v>
      </c>
      <c r="I33" s="182" t="str">
        <f>V!U17</f>
        <v>N</v>
      </c>
      <c r="J33" s="181" t="str">
        <f>VI!U17</f>
        <v>N</v>
      </c>
      <c r="K33" s="183" t="str">
        <f>VII!U17</f>
        <v>N</v>
      </c>
      <c r="L33" s="181" t="str">
        <f>VIII!U17</f>
        <v>N</v>
      </c>
      <c r="M33" s="182" t="str">
        <f>IX!U17</f>
        <v>N</v>
      </c>
      <c r="N33" s="181" t="str">
        <f>X!U17</f>
        <v>N</v>
      </c>
      <c r="O33" s="182" t="str">
        <f>XI!U17</f>
        <v>N</v>
      </c>
      <c r="P33" s="181" t="str">
        <f>XII!U17</f>
        <v>N</v>
      </c>
      <c r="Q33" s="184">
        <f t="shared" si="0"/>
        <v>0</v>
      </c>
      <c r="R33" s="185"/>
      <c r="T33" s="30"/>
      <c r="X33" s="34"/>
    </row>
    <row r="34" spans="1:24" ht="13.5" customHeight="1">
      <c r="A34" s="97">
        <v>29</v>
      </c>
      <c r="B34" s="177">
        <f>HRÁČI!B19</f>
        <v>117</v>
      </c>
      <c r="C34" s="178" t="str">
        <f>HRÁČI!C19</f>
        <v>Vlčko</v>
      </c>
      <c r="D34" s="179" t="str">
        <f>HRÁČI!D19</f>
        <v>Miroslav</v>
      </c>
      <c r="E34" s="182" t="str">
        <f>I!U22</f>
        <v>N</v>
      </c>
      <c r="F34" s="181" t="str">
        <f>'II'!U22</f>
        <v>N</v>
      </c>
      <c r="G34" s="182" t="str">
        <f>III!U22</f>
        <v>N</v>
      </c>
      <c r="H34" s="181" t="str">
        <f>'IV'!U22</f>
        <v>N</v>
      </c>
      <c r="I34" s="182" t="str">
        <f>V!U22</f>
        <v>N</v>
      </c>
      <c r="J34" s="181" t="str">
        <f>VI!U22</f>
        <v>N</v>
      </c>
      <c r="K34" s="183" t="str">
        <f>VII!U22</f>
        <v>N</v>
      </c>
      <c r="L34" s="181" t="str">
        <f>VIII!U22</f>
        <v>N</v>
      </c>
      <c r="M34" s="182" t="str">
        <f>IX!U22</f>
        <v>N</v>
      </c>
      <c r="N34" s="181" t="str">
        <f>X!U22</f>
        <v>N</v>
      </c>
      <c r="O34" s="182" t="str">
        <f>XI!U22</f>
        <v>N</v>
      </c>
      <c r="P34" s="181" t="str">
        <f>XII!U22</f>
        <v>N</v>
      </c>
      <c r="Q34" s="184">
        <f t="shared" si="0"/>
        <v>0</v>
      </c>
      <c r="R34" s="185"/>
      <c r="T34" s="30"/>
      <c r="X34" s="34"/>
    </row>
    <row r="35" spans="1:24" ht="13.5" customHeight="1">
      <c r="A35" s="97">
        <v>30</v>
      </c>
      <c r="B35" s="177">
        <f>HRÁČI!B20</f>
        <v>118</v>
      </c>
      <c r="C35" s="178" t="str">
        <f>HRÁČI!C20</f>
        <v>Stadtrucker </v>
      </c>
      <c r="D35" s="179" t="str">
        <f>HRÁČI!D20</f>
        <v>Fedor</v>
      </c>
      <c r="E35" s="182" t="str">
        <f>I!U23</f>
        <v>N</v>
      </c>
      <c r="F35" s="181" t="str">
        <f>'II'!U23</f>
        <v>N</v>
      </c>
      <c r="G35" s="182" t="str">
        <f>III!U23</f>
        <v>N</v>
      </c>
      <c r="H35" s="181" t="str">
        <f>'IV'!U23</f>
        <v>N</v>
      </c>
      <c r="I35" s="182" t="str">
        <f>V!U23</f>
        <v>N</v>
      </c>
      <c r="J35" s="181" t="str">
        <f>VI!U23</f>
        <v>N</v>
      </c>
      <c r="K35" s="183" t="str">
        <f>VII!U23</f>
        <v>N</v>
      </c>
      <c r="L35" s="181" t="str">
        <f>VIII!U23</f>
        <v>N</v>
      </c>
      <c r="M35" s="182" t="str">
        <f>IX!U23</f>
        <v>N</v>
      </c>
      <c r="N35" s="181" t="str">
        <f>X!U23</f>
        <v>N</v>
      </c>
      <c r="O35" s="182" t="str">
        <f>XI!U23</f>
        <v>N</v>
      </c>
      <c r="P35" s="181" t="str">
        <f>XII!U23</f>
        <v>N</v>
      </c>
      <c r="Q35" s="184">
        <f t="shared" si="0"/>
        <v>0</v>
      </c>
      <c r="R35" s="185"/>
      <c r="T35" s="30"/>
      <c r="X35" s="34"/>
    </row>
    <row r="36" spans="2:24" ht="13.5" customHeight="1">
      <c r="B36" s="36"/>
      <c r="C36" s="37"/>
      <c r="D36" s="37"/>
      <c r="E36" s="126">
        <f>SUM(E6:E35)</f>
        <v>518</v>
      </c>
      <c r="F36" s="126">
        <f aca="true" t="shared" si="1" ref="F36:Q36">SUM(F6:F35)</f>
        <v>518</v>
      </c>
      <c r="G36" s="126">
        <f t="shared" si="1"/>
        <v>474</v>
      </c>
      <c r="H36" s="126">
        <f t="shared" si="1"/>
        <v>284</v>
      </c>
      <c r="I36" s="126">
        <f t="shared" si="1"/>
        <v>284</v>
      </c>
      <c r="J36" s="126">
        <f t="shared" si="1"/>
        <v>222</v>
      </c>
      <c r="K36" s="126">
        <f t="shared" si="1"/>
        <v>318</v>
      </c>
      <c r="L36" s="126">
        <f t="shared" si="1"/>
        <v>284</v>
      </c>
      <c r="M36" s="126">
        <f t="shared" si="1"/>
        <v>168</v>
      </c>
      <c r="N36" s="126">
        <f t="shared" si="1"/>
        <v>252</v>
      </c>
      <c r="O36" s="126">
        <f>SUM(O6:O35)</f>
        <v>222</v>
      </c>
      <c r="P36" s="126">
        <f>SUM(P6:P35)</f>
        <v>194</v>
      </c>
      <c r="Q36" s="126">
        <f t="shared" si="1"/>
        <v>3738</v>
      </c>
      <c r="R36" s="30"/>
      <c r="T36" s="30"/>
      <c r="X36" s="34"/>
    </row>
    <row r="37" spans="2:20" ht="16.5" customHeight="1">
      <c r="B37" s="2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T37" s="29"/>
    </row>
    <row r="38" spans="2:23" ht="24.75" customHeight="1">
      <c r="B38" s="30"/>
      <c r="C38" s="30"/>
      <c r="D38" s="30"/>
      <c r="E38" s="30"/>
      <c r="F38" s="30"/>
      <c r="G38" s="30"/>
      <c r="H38" s="30"/>
      <c r="I38" s="33"/>
      <c r="Q38" s="24"/>
      <c r="S38" s="24"/>
      <c r="U38" s="24"/>
      <c r="V38" s="24"/>
      <c r="W38" s="24"/>
    </row>
    <row r="39" spans="2:23" ht="15.75" customHeight="1">
      <c r="B39" s="30"/>
      <c r="C39" s="30"/>
      <c r="D39" s="30"/>
      <c r="E39" s="30"/>
      <c r="F39" s="30"/>
      <c r="G39" s="30"/>
      <c r="H39" s="30"/>
      <c r="I39" s="33"/>
      <c r="Q39" s="24"/>
      <c r="S39" s="24"/>
      <c r="U39" s="24"/>
      <c r="V39" s="24"/>
      <c r="W39" s="24"/>
    </row>
    <row r="40" spans="2:23" ht="15.75" customHeight="1">
      <c r="B40" s="30"/>
      <c r="C40" s="30"/>
      <c r="D40" s="30"/>
      <c r="E40" s="30"/>
      <c r="F40" s="30"/>
      <c r="G40" s="30"/>
      <c r="H40" s="30"/>
      <c r="I40" s="33"/>
      <c r="Q40" s="24"/>
      <c r="S40" s="24"/>
      <c r="U40" s="24"/>
      <c r="V40" s="24"/>
      <c r="W40" s="24"/>
    </row>
    <row r="41" spans="2:23" ht="15.75" customHeight="1">
      <c r="B41" s="30"/>
      <c r="C41" s="30"/>
      <c r="D41" s="30"/>
      <c r="E41" s="30"/>
      <c r="F41" s="34"/>
      <c r="G41" s="30"/>
      <c r="H41" s="30"/>
      <c r="I41" s="34"/>
      <c r="Q41" s="24"/>
      <c r="S41" s="24"/>
      <c r="U41" s="24"/>
      <c r="V41" s="24"/>
      <c r="W41" s="24"/>
    </row>
    <row r="42" spans="2:23" ht="15.75" customHeight="1">
      <c r="B42" s="30"/>
      <c r="C42" s="30"/>
      <c r="D42" s="30"/>
      <c r="E42" s="30"/>
      <c r="F42" s="35"/>
      <c r="G42" s="30"/>
      <c r="H42" s="30"/>
      <c r="I42" s="34"/>
      <c r="Q42" s="24"/>
      <c r="S42" s="24"/>
      <c r="U42" s="24"/>
      <c r="V42" s="24"/>
      <c r="W42" s="24"/>
    </row>
    <row r="43" spans="2:23" ht="15.75" customHeight="1">
      <c r="B43" s="30"/>
      <c r="C43" s="30"/>
      <c r="D43" s="30"/>
      <c r="E43" s="30"/>
      <c r="F43" s="35"/>
      <c r="G43" s="30"/>
      <c r="H43" s="30"/>
      <c r="I43" s="34"/>
      <c r="Q43" s="24"/>
      <c r="S43" s="24"/>
      <c r="U43" s="24"/>
      <c r="V43" s="24"/>
      <c r="W43" s="24"/>
    </row>
    <row r="44" spans="2:23" ht="15.75" customHeight="1">
      <c r="B44" s="30"/>
      <c r="C44" s="30"/>
      <c r="D44" s="30"/>
      <c r="E44" s="30"/>
      <c r="F44" s="35"/>
      <c r="G44" s="30"/>
      <c r="H44" s="30"/>
      <c r="I44" s="34"/>
      <c r="Q44" s="24"/>
      <c r="S44" s="24"/>
      <c r="U44" s="24"/>
      <c r="V44" s="24"/>
      <c r="W44" s="24"/>
    </row>
    <row r="45" spans="2:23" ht="15.75" customHeight="1">
      <c r="B45" s="30"/>
      <c r="C45" s="30"/>
      <c r="D45" s="30"/>
      <c r="E45" s="30"/>
      <c r="F45" s="35"/>
      <c r="G45" s="30"/>
      <c r="H45" s="30"/>
      <c r="I45" s="34"/>
      <c r="Q45" s="24"/>
      <c r="S45" s="24"/>
      <c r="U45" s="24"/>
      <c r="V45" s="24"/>
      <c r="W45" s="24"/>
    </row>
    <row r="46" spans="2:23" ht="15.75" customHeight="1">
      <c r="B46" s="30"/>
      <c r="C46" s="30"/>
      <c r="D46" s="30"/>
      <c r="E46" s="30"/>
      <c r="F46" s="35"/>
      <c r="G46" s="30"/>
      <c r="H46" s="30"/>
      <c r="I46" s="34"/>
      <c r="Q46" s="24"/>
      <c r="S46" s="24"/>
      <c r="U46" s="24"/>
      <c r="V46" s="24"/>
      <c r="W46" s="24"/>
    </row>
    <row r="47" spans="2:23" ht="15.75" customHeight="1">
      <c r="B47" s="30"/>
      <c r="C47" s="30"/>
      <c r="D47" s="30"/>
      <c r="E47" s="30"/>
      <c r="F47" s="35"/>
      <c r="G47" s="30"/>
      <c r="H47" s="30"/>
      <c r="I47" s="34"/>
      <c r="Q47" s="24"/>
      <c r="S47" s="24"/>
      <c r="U47" s="24"/>
      <c r="V47" s="24"/>
      <c r="W47" s="24"/>
    </row>
    <row r="48" spans="2:23" ht="15.75" customHeight="1">
      <c r="B48" s="30"/>
      <c r="C48" s="30"/>
      <c r="D48" s="30"/>
      <c r="E48" s="30"/>
      <c r="G48" s="30"/>
      <c r="H48" s="30"/>
      <c r="I48" s="34"/>
      <c r="Q48" s="24"/>
      <c r="S48" s="24"/>
      <c r="U48" s="24"/>
      <c r="V48" s="24"/>
      <c r="W48" s="24"/>
    </row>
    <row r="49" spans="2:23" ht="15.75" customHeight="1">
      <c r="B49" s="30"/>
      <c r="C49" s="30"/>
      <c r="D49" s="30"/>
      <c r="E49" s="30"/>
      <c r="G49" s="30"/>
      <c r="H49" s="30"/>
      <c r="I49" s="34"/>
      <c r="Q49" s="24"/>
      <c r="S49" s="24"/>
      <c r="U49" s="24"/>
      <c r="V49" s="24"/>
      <c r="W49" s="24"/>
    </row>
    <row r="50" spans="2:23" ht="15.75" customHeight="1">
      <c r="B50" s="30"/>
      <c r="C50" s="30"/>
      <c r="D50" s="30"/>
      <c r="E50" s="30"/>
      <c r="F50" s="30"/>
      <c r="G50" s="30"/>
      <c r="H50" s="30"/>
      <c r="I50" s="34"/>
      <c r="Q50" s="24"/>
      <c r="S50" s="24"/>
      <c r="U50" s="24"/>
      <c r="V50" s="24"/>
      <c r="W50" s="24"/>
    </row>
    <row r="51" spans="2:23" ht="15.75" customHeight="1">
      <c r="B51" s="30"/>
      <c r="C51" s="30"/>
      <c r="D51" s="30"/>
      <c r="E51" s="30"/>
      <c r="F51" s="30"/>
      <c r="G51" s="30"/>
      <c r="H51" s="30"/>
      <c r="I51" s="34"/>
      <c r="Q51" s="24"/>
      <c r="S51" s="24"/>
      <c r="U51" s="24"/>
      <c r="V51" s="24"/>
      <c r="W51" s="24"/>
    </row>
    <row r="52" spans="2:23" ht="15.75" customHeight="1">
      <c r="B52" s="24"/>
      <c r="C52" s="30"/>
      <c r="D52" s="30"/>
      <c r="F52" s="30"/>
      <c r="G52" s="30"/>
      <c r="H52" s="30"/>
      <c r="Q52" s="24"/>
      <c r="S52" s="24"/>
      <c r="U52" s="24"/>
      <c r="V52" s="24"/>
      <c r="W52" s="24"/>
    </row>
    <row r="53" spans="2:23" ht="15.75" customHeight="1">
      <c r="B53" s="24"/>
      <c r="C53" s="30"/>
      <c r="D53" s="30"/>
      <c r="F53" s="30"/>
      <c r="G53" s="30"/>
      <c r="H53" s="30"/>
      <c r="Q53" s="24"/>
      <c r="S53" s="24"/>
      <c r="U53" s="24"/>
      <c r="V53" s="24"/>
      <c r="W53" s="24"/>
    </row>
    <row r="54" spans="2:23" ht="15.75" customHeight="1">
      <c r="B54" s="24"/>
      <c r="C54" s="30"/>
      <c r="D54" s="30"/>
      <c r="F54" s="30"/>
      <c r="G54" s="30"/>
      <c r="H54" s="30"/>
      <c r="Q54" s="24"/>
      <c r="S54" s="24"/>
      <c r="U54" s="24"/>
      <c r="V54" s="24"/>
      <c r="W54" s="24"/>
    </row>
    <row r="55" spans="2:23" ht="15.75" customHeight="1">
      <c r="B55" s="24"/>
      <c r="C55" s="30"/>
      <c r="D55" s="30"/>
      <c r="F55" s="30"/>
      <c r="G55" s="30"/>
      <c r="H55" s="30"/>
      <c r="Q55" s="24"/>
      <c r="S55" s="24"/>
      <c r="U55" s="24"/>
      <c r="V55" s="24"/>
      <c r="W55" s="24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</sheetData>
  <sheetProtection/>
  <mergeCells count="3">
    <mergeCell ref="C5:D5"/>
    <mergeCell ref="C1:D3"/>
    <mergeCell ref="E2:Q2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Y44"/>
  <sheetViews>
    <sheetView showGridLines="0" zoomScale="90" zoomScaleNormal="90" zoomScalePageLayoutView="0" workbookViewId="0" topLeftCell="A1">
      <selection activeCell="A6" sqref="A6:D27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105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105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  <col min="22" max="22" width="3.7109375" style="0" customWidth="1"/>
  </cols>
  <sheetData>
    <row r="1" spans="1:22" ht="13.5" thickBot="1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2"/>
      <c r="O1" s="1"/>
      <c r="P1" s="1"/>
      <c r="Q1" s="1"/>
      <c r="R1" s="1"/>
      <c r="S1" s="1"/>
      <c r="T1" s="1"/>
      <c r="U1" s="1"/>
      <c r="V1" s="1"/>
    </row>
    <row r="2" spans="1:23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107"/>
      <c r="W2" s="6"/>
    </row>
    <row r="3" spans="1:22" ht="9" customHeight="1">
      <c r="A3" s="1"/>
      <c r="B3" s="2"/>
      <c r="C3" s="1"/>
      <c r="D3" s="1"/>
      <c r="E3" s="3"/>
      <c r="F3" s="3"/>
      <c r="G3" s="3"/>
      <c r="H3" s="4"/>
      <c r="I3" s="10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  <c r="V3" s="2"/>
    </row>
    <row r="4" spans="1:21" ht="15.75">
      <c r="A4" s="20"/>
      <c r="B4" s="5"/>
      <c r="C4" s="132" t="s">
        <v>190</v>
      </c>
      <c r="D4" s="22" t="s">
        <v>17</v>
      </c>
      <c r="E4" s="141">
        <f>SUM(E6:E27)</f>
        <v>0</v>
      </c>
      <c r="F4" s="213" t="s">
        <v>20</v>
      </c>
      <c r="G4" s="214"/>
      <c r="H4" s="214"/>
      <c r="I4" s="215"/>
      <c r="J4" s="141">
        <f>SUM(J6:J27)</f>
        <v>0</v>
      </c>
      <c r="K4" s="216" t="s">
        <v>21</v>
      </c>
      <c r="L4" s="214"/>
      <c r="M4" s="214"/>
      <c r="N4" s="215"/>
      <c r="O4" s="212" t="s">
        <v>22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HRÁČI!B15</f>
        <v>113</v>
      </c>
      <c r="C6" s="73" t="str">
        <f>HRÁČI!C15</f>
        <v>Danics</v>
      </c>
      <c r="D6" s="74" t="str">
        <f>HRÁČI!D15</f>
        <v>Erich</v>
      </c>
      <c r="E6" s="151">
        <v>18.54</v>
      </c>
      <c r="F6" s="152">
        <v>220</v>
      </c>
      <c r="G6" s="75">
        <f aca="true" t="shared" si="0" ref="G6:G27">F6*0.1</f>
        <v>22</v>
      </c>
      <c r="H6" s="153">
        <f aca="true" t="shared" si="1" ref="H6:H27">E6+G6</f>
        <v>40.54</v>
      </c>
      <c r="I6" s="23">
        <v>22</v>
      </c>
      <c r="J6" s="151">
        <v>7.76</v>
      </c>
      <c r="K6" s="152">
        <v>155</v>
      </c>
      <c r="L6" s="8">
        <f aca="true" t="shared" si="2" ref="L6:L27">K6*0.1</f>
        <v>15.5</v>
      </c>
      <c r="M6" s="153">
        <f aca="true" t="shared" si="3" ref="M6:M27">J6+L6</f>
        <v>23.259999999999998</v>
      </c>
      <c r="N6" s="23">
        <v>22</v>
      </c>
      <c r="O6" s="154">
        <f aca="true" t="shared" si="4" ref="O6:O27">E6+J6</f>
        <v>26.299999999999997</v>
      </c>
      <c r="P6" s="76">
        <f aca="true" t="shared" si="5" ref="P6:P27">G6+L6</f>
        <v>37.5</v>
      </c>
      <c r="Q6" s="155">
        <f aca="true" t="shared" si="6" ref="Q6:Q27">H6+M6</f>
        <v>63.8</v>
      </c>
      <c r="R6" s="77">
        <f aca="true" t="shared" si="7" ref="R6:R27">I6+N6</f>
        <v>44</v>
      </c>
      <c r="S6" s="106">
        <v>3</v>
      </c>
      <c r="T6" s="78">
        <v>3</v>
      </c>
      <c r="U6" s="193">
        <f aca="true" t="shared" si="8" ref="U6:U27">R6+S6+T6</f>
        <v>50</v>
      </c>
      <c r="Y6" s="21"/>
    </row>
    <row r="7" spans="1:21" ht="15.75" customHeight="1">
      <c r="A7" s="9">
        <v>2</v>
      </c>
      <c r="B7" s="80">
        <f>HRÁČI!B26</f>
        <v>124</v>
      </c>
      <c r="C7" s="81" t="str">
        <f>HRÁČI!C26</f>
        <v>Biely</v>
      </c>
      <c r="D7" s="82" t="str">
        <f>HRÁČI!D26</f>
        <v>Peter</v>
      </c>
      <c r="E7" s="151">
        <v>7.18</v>
      </c>
      <c r="F7" s="152">
        <v>99</v>
      </c>
      <c r="G7" s="75">
        <f t="shared" si="0"/>
        <v>9.9</v>
      </c>
      <c r="H7" s="153">
        <f t="shared" si="1"/>
        <v>17.08</v>
      </c>
      <c r="I7" s="23">
        <v>18</v>
      </c>
      <c r="J7" s="151">
        <v>12.04</v>
      </c>
      <c r="K7" s="152">
        <v>40</v>
      </c>
      <c r="L7" s="8">
        <f t="shared" si="2"/>
        <v>4</v>
      </c>
      <c r="M7" s="153">
        <f t="shared" si="3"/>
        <v>16.04</v>
      </c>
      <c r="N7" s="23">
        <v>19</v>
      </c>
      <c r="O7" s="154">
        <f t="shared" si="4"/>
        <v>19.22</v>
      </c>
      <c r="P7" s="76">
        <f t="shared" si="5"/>
        <v>13.9</v>
      </c>
      <c r="Q7" s="155">
        <f t="shared" si="6"/>
        <v>33.12</v>
      </c>
      <c r="R7" s="77">
        <f t="shared" si="7"/>
        <v>37</v>
      </c>
      <c r="S7" s="106">
        <v>2</v>
      </c>
      <c r="T7" s="78">
        <v>2</v>
      </c>
      <c r="U7" s="79">
        <f t="shared" si="8"/>
        <v>41</v>
      </c>
    </row>
    <row r="8" spans="1:21" ht="15.75" customHeight="1">
      <c r="A8" s="10">
        <v>3</v>
      </c>
      <c r="B8" s="80">
        <f>HRÁČI!B29</f>
        <v>127</v>
      </c>
      <c r="C8" s="81" t="str">
        <f>HRÁČI!C29</f>
        <v>Gavula</v>
      </c>
      <c r="D8" s="82" t="str">
        <f>HRÁČI!D29</f>
        <v>Gabriel</v>
      </c>
      <c r="E8" s="151">
        <v>6.82</v>
      </c>
      <c r="F8" s="152">
        <v>38</v>
      </c>
      <c r="G8" s="75">
        <f t="shared" si="0"/>
        <v>3.8000000000000003</v>
      </c>
      <c r="H8" s="153">
        <f t="shared" si="1"/>
        <v>10.620000000000001</v>
      </c>
      <c r="I8" s="23">
        <v>15</v>
      </c>
      <c r="J8" s="151">
        <v>13.52</v>
      </c>
      <c r="K8" s="152">
        <v>78</v>
      </c>
      <c r="L8" s="8">
        <f t="shared" si="2"/>
        <v>7.800000000000001</v>
      </c>
      <c r="M8" s="153">
        <f t="shared" si="3"/>
        <v>21.32</v>
      </c>
      <c r="N8" s="23">
        <v>21</v>
      </c>
      <c r="O8" s="154">
        <f t="shared" si="4"/>
        <v>20.34</v>
      </c>
      <c r="P8" s="76">
        <f t="shared" si="5"/>
        <v>11.600000000000001</v>
      </c>
      <c r="Q8" s="155">
        <f t="shared" si="6"/>
        <v>31.94</v>
      </c>
      <c r="R8" s="77">
        <f t="shared" si="7"/>
        <v>36</v>
      </c>
      <c r="S8" s="106">
        <v>1</v>
      </c>
      <c r="T8" s="78"/>
      <c r="U8" s="79">
        <f t="shared" si="8"/>
        <v>37</v>
      </c>
    </row>
    <row r="9" spans="1:21" ht="15.75" customHeight="1">
      <c r="A9" s="9">
        <v>4</v>
      </c>
      <c r="B9" s="80">
        <f>HRÁČI!B25</f>
        <v>123</v>
      </c>
      <c r="C9" s="81" t="str">
        <f>HRÁČI!C25</f>
        <v>Jamečný</v>
      </c>
      <c r="D9" s="82" t="str">
        <f>HRÁČI!D25</f>
        <v>Milan</v>
      </c>
      <c r="E9" s="151">
        <v>10.14</v>
      </c>
      <c r="F9" s="152">
        <v>81</v>
      </c>
      <c r="G9" s="75">
        <f t="shared" si="0"/>
        <v>8.1</v>
      </c>
      <c r="H9" s="153">
        <f t="shared" si="1"/>
        <v>18.240000000000002</v>
      </c>
      <c r="I9" s="23">
        <v>19</v>
      </c>
      <c r="J9" s="151">
        <v>2</v>
      </c>
      <c r="K9" s="152">
        <v>54</v>
      </c>
      <c r="L9" s="8">
        <f t="shared" si="2"/>
        <v>5.4</v>
      </c>
      <c r="M9" s="153">
        <f t="shared" si="3"/>
        <v>7.4</v>
      </c>
      <c r="N9" s="23">
        <v>13</v>
      </c>
      <c r="O9" s="154">
        <f t="shared" si="4"/>
        <v>12.14</v>
      </c>
      <c r="P9" s="76">
        <f t="shared" si="5"/>
        <v>13.5</v>
      </c>
      <c r="Q9" s="155">
        <f t="shared" si="6"/>
        <v>25.64</v>
      </c>
      <c r="R9" s="77">
        <f t="shared" si="7"/>
        <v>32</v>
      </c>
      <c r="S9" s="106"/>
      <c r="T9" s="78"/>
      <c r="U9" s="79">
        <f t="shared" si="8"/>
        <v>32</v>
      </c>
    </row>
    <row r="10" spans="1:21" ht="15.75" customHeight="1">
      <c r="A10" s="10">
        <v>5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>
        <v>14.98</v>
      </c>
      <c r="F10" s="152">
        <v>62</v>
      </c>
      <c r="G10" s="75">
        <f t="shared" si="0"/>
        <v>6.2</v>
      </c>
      <c r="H10" s="153">
        <f t="shared" si="1"/>
        <v>21.18</v>
      </c>
      <c r="I10" s="23">
        <v>21</v>
      </c>
      <c r="J10" s="151">
        <v>3.36</v>
      </c>
      <c r="K10" s="152">
        <v>10</v>
      </c>
      <c r="L10" s="8">
        <f t="shared" si="2"/>
        <v>1</v>
      </c>
      <c r="M10" s="153">
        <f t="shared" si="3"/>
        <v>4.359999999999999</v>
      </c>
      <c r="N10" s="23">
        <v>11</v>
      </c>
      <c r="O10" s="154">
        <f t="shared" si="4"/>
        <v>18.34</v>
      </c>
      <c r="P10" s="76">
        <f t="shared" si="5"/>
        <v>7.2</v>
      </c>
      <c r="Q10" s="155">
        <f t="shared" si="6"/>
        <v>25.54</v>
      </c>
      <c r="R10" s="77">
        <f t="shared" si="7"/>
        <v>32</v>
      </c>
      <c r="S10" s="106"/>
      <c r="T10" s="78"/>
      <c r="U10" s="79">
        <f t="shared" si="8"/>
        <v>32</v>
      </c>
    </row>
    <row r="11" spans="1:21" ht="15.75" customHeight="1">
      <c r="A11" s="9">
        <v>6</v>
      </c>
      <c r="B11" s="80">
        <f>HRÁČI!B4</f>
        <v>102</v>
      </c>
      <c r="C11" s="81" t="str">
        <f>HRÁČI!C4</f>
        <v>Leskovský  </v>
      </c>
      <c r="D11" s="82" t="str">
        <f>HRÁČI!D4</f>
        <v>Roman</v>
      </c>
      <c r="E11" s="151">
        <v>5.22</v>
      </c>
      <c r="F11" s="152">
        <v>74</v>
      </c>
      <c r="G11" s="75">
        <f t="shared" si="0"/>
        <v>7.4</v>
      </c>
      <c r="H11" s="153">
        <f t="shared" si="1"/>
        <v>12.620000000000001</v>
      </c>
      <c r="I11" s="23">
        <v>16</v>
      </c>
      <c r="J11" s="151">
        <v>7.76</v>
      </c>
      <c r="K11" s="152">
        <v>10</v>
      </c>
      <c r="L11" s="8">
        <f t="shared" si="2"/>
        <v>1</v>
      </c>
      <c r="M11" s="153">
        <f t="shared" si="3"/>
        <v>8.76</v>
      </c>
      <c r="N11" s="23">
        <v>15</v>
      </c>
      <c r="O11" s="154">
        <f t="shared" si="4"/>
        <v>12.98</v>
      </c>
      <c r="P11" s="76">
        <f t="shared" si="5"/>
        <v>8.4</v>
      </c>
      <c r="Q11" s="155">
        <f t="shared" si="6"/>
        <v>21.380000000000003</v>
      </c>
      <c r="R11" s="77">
        <f t="shared" si="7"/>
        <v>31</v>
      </c>
      <c r="S11" s="106"/>
      <c r="T11" s="78"/>
      <c r="U11" s="79">
        <f t="shared" si="8"/>
        <v>31</v>
      </c>
    </row>
    <row r="12" spans="1:21" ht="15.75" customHeight="1">
      <c r="A12" s="10">
        <v>7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1.44</v>
      </c>
      <c r="F12" s="152">
        <v>73</v>
      </c>
      <c r="G12" s="75">
        <f t="shared" si="0"/>
        <v>7.300000000000001</v>
      </c>
      <c r="H12" s="153">
        <f t="shared" si="1"/>
        <v>8.74</v>
      </c>
      <c r="I12" s="23">
        <v>13</v>
      </c>
      <c r="J12" s="151">
        <v>1.72</v>
      </c>
      <c r="K12" s="152">
        <v>63</v>
      </c>
      <c r="L12" s="8">
        <f t="shared" si="2"/>
        <v>6.300000000000001</v>
      </c>
      <c r="M12" s="153">
        <f t="shared" si="3"/>
        <v>8.020000000000001</v>
      </c>
      <c r="N12" s="23">
        <v>14</v>
      </c>
      <c r="O12" s="154">
        <f t="shared" si="4"/>
        <v>3.16</v>
      </c>
      <c r="P12" s="76">
        <f t="shared" si="5"/>
        <v>13.600000000000001</v>
      </c>
      <c r="Q12" s="155">
        <f t="shared" si="6"/>
        <v>16.76</v>
      </c>
      <c r="R12" s="77">
        <f t="shared" si="7"/>
        <v>27</v>
      </c>
      <c r="S12" s="106"/>
      <c r="T12" s="78">
        <v>1</v>
      </c>
      <c r="U12" s="79">
        <f t="shared" si="8"/>
        <v>28</v>
      </c>
    </row>
    <row r="13" spans="1:21" ht="15.75" customHeight="1">
      <c r="A13" s="9">
        <v>8</v>
      </c>
      <c r="B13" s="80">
        <f>HRÁČI!B6</f>
        <v>104</v>
      </c>
      <c r="C13" s="81" t="str">
        <f>HRÁČI!C6</f>
        <v>Vavrík  </v>
      </c>
      <c r="D13" s="82" t="str">
        <f>HRÁČI!D6</f>
        <v>Roman</v>
      </c>
      <c r="E13" s="151">
        <v>-7.02</v>
      </c>
      <c r="F13" s="152">
        <v>30</v>
      </c>
      <c r="G13" s="75">
        <f t="shared" si="0"/>
        <v>3</v>
      </c>
      <c r="H13" s="153">
        <f t="shared" si="1"/>
        <v>-4.02</v>
      </c>
      <c r="I13" s="23">
        <v>7</v>
      </c>
      <c r="J13" s="151">
        <v>9.16</v>
      </c>
      <c r="K13" s="152">
        <v>90</v>
      </c>
      <c r="L13" s="8">
        <f t="shared" si="2"/>
        <v>9</v>
      </c>
      <c r="M13" s="153">
        <f t="shared" si="3"/>
        <v>18.16</v>
      </c>
      <c r="N13" s="23">
        <v>20</v>
      </c>
      <c r="O13" s="154">
        <f t="shared" si="4"/>
        <v>2.1400000000000006</v>
      </c>
      <c r="P13" s="76">
        <f t="shared" si="5"/>
        <v>12</v>
      </c>
      <c r="Q13" s="155">
        <f t="shared" si="6"/>
        <v>14.14</v>
      </c>
      <c r="R13" s="77">
        <f t="shared" si="7"/>
        <v>27</v>
      </c>
      <c r="S13" s="106"/>
      <c r="T13" s="78"/>
      <c r="U13" s="79">
        <f t="shared" si="8"/>
        <v>27</v>
      </c>
    </row>
    <row r="14" spans="1:21" ht="15.75" customHeight="1">
      <c r="A14" s="10">
        <v>9</v>
      </c>
      <c r="B14" s="80">
        <f>HRÁČI!B27</f>
        <v>125</v>
      </c>
      <c r="C14" s="81" t="str">
        <f>HRÁČI!C27</f>
        <v>Slivovič</v>
      </c>
      <c r="D14" s="82" t="str">
        <f>HRÁČI!D27</f>
        <v>Michal</v>
      </c>
      <c r="E14" s="151">
        <v>8</v>
      </c>
      <c r="F14" s="152">
        <v>8</v>
      </c>
      <c r="G14" s="75">
        <f t="shared" si="0"/>
        <v>0.8</v>
      </c>
      <c r="H14" s="153">
        <f t="shared" si="1"/>
        <v>8.8</v>
      </c>
      <c r="I14" s="23">
        <v>14</v>
      </c>
      <c r="J14" s="151">
        <v>2.52</v>
      </c>
      <c r="K14" s="152">
        <v>40</v>
      </c>
      <c r="L14" s="8">
        <f t="shared" si="2"/>
        <v>4</v>
      </c>
      <c r="M14" s="153">
        <f t="shared" si="3"/>
        <v>6.52</v>
      </c>
      <c r="N14" s="23">
        <v>12</v>
      </c>
      <c r="O14" s="154">
        <f t="shared" si="4"/>
        <v>10.52</v>
      </c>
      <c r="P14" s="76">
        <f t="shared" si="5"/>
        <v>4.8</v>
      </c>
      <c r="Q14" s="155">
        <f t="shared" si="6"/>
        <v>15.32</v>
      </c>
      <c r="R14" s="77">
        <f t="shared" si="7"/>
        <v>26</v>
      </c>
      <c r="S14" s="106"/>
      <c r="T14" s="78"/>
      <c r="U14" s="79">
        <f t="shared" si="8"/>
        <v>26</v>
      </c>
    </row>
    <row r="15" spans="1:21" ht="15.75" customHeight="1">
      <c r="A15" s="9">
        <v>10</v>
      </c>
      <c r="B15" s="80">
        <f>HRÁČI!B23</f>
        <v>121</v>
      </c>
      <c r="C15" s="81" t="str">
        <f>HRÁČI!C23</f>
        <v>Svätojánsky</v>
      </c>
      <c r="D15" s="82" t="str">
        <f>HRÁČI!D23</f>
        <v>Daniel</v>
      </c>
      <c r="E15" s="151">
        <v>-10.1</v>
      </c>
      <c r="F15" s="152">
        <v>44</v>
      </c>
      <c r="G15" s="75">
        <f t="shared" si="0"/>
        <v>4.4</v>
      </c>
      <c r="H15" s="153">
        <f t="shared" si="1"/>
        <v>-5.699999999999999</v>
      </c>
      <c r="I15" s="23">
        <v>4</v>
      </c>
      <c r="J15" s="151">
        <v>6.18</v>
      </c>
      <c r="K15" s="152">
        <v>60</v>
      </c>
      <c r="L15" s="8">
        <f t="shared" si="2"/>
        <v>6</v>
      </c>
      <c r="M15" s="153">
        <f t="shared" si="3"/>
        <v>12.18</v>
      </c>
      <c r="N15" s="23">
        <v>18</v>
      </c>
      <c r="O15" s="154">
        <f t="shared" si="4"/>
        <v>-3.92</v>
      </c>
      <c r="P15" s="76">
        <f t="shared" si="5"/>
        <v>10.4</v>
      </c>
      <c r="Q15" s="155">
        <f t="shared" si="6"/>
        <v>6.48</v>
      </c>
      <c r="R15" s="77">
        <f t="shared" si="7"/>
        <v>22</v>
      </c>
      <c r="S15" s="106"/>
      <c r="T15" s="78"/>
      <c r="U15" s="79">
        <f t="shared" si="8"/>
        <v>22</v>
      </c>
    </row>
    <row r="16" spans="1:21" ht="15.75" customHeight="1">
      <c r="A16" s="10">
        <v>11</v>
      </c>
      <c r="B16" s="80">
        <f>HRÁČI!B11</f>
        <v>109</v>
      </c>
      <c r="C16" s="81" t="str">
        <f>HRÁČI!C11</f>
        <v>Andraščíková  </v>
      </c>
      <c r="D16" s="82" t="str">
        <f>HRÁČI!D11</f>
        <v>Beáta</v>
      </c>
      <c r="E16" s="151">
        <v>9.74</v>
      </c>
      <c r="F16" s="152">
        <v>97</v>
      </c>
      <c r="G16" s="75">
        <f t="shared" si="0"/>
        <v>9.700000000000001</v>
      </c>
      <c r="H16" s="153">
        <f t="shared" si="1"/>
        <v>19.44</v>
      </c>
      <c r="I16" s="23">
        <v>20</v>
      </c>
      <c r="J16" s="151">
        <v>-13.12</v>
      </c>
      <c r="K16" s="152"/>
      <c r="L16" s="8">
        <f t="shared" si="2"/>
        <v>0</v>
      </c>
      <c r="M16" s="153">
        <f t="shared" si="3"/>
        <v>-13.12</v>
      </c>
      <c r="N16" s="23">
        <v>2</v>
      </c>
      <c r="O16" s="154">
        <f t="shared" si="4"/>
        <v>-3.379999999999999</v>
      </c>
      <c r="P16" s="76">
        <f t="shared" si="5"/>
        <v>9.700000000000001</v>
      </c>
      <c r="Q16" s="155">
        <f t="shared" si="6"/>
        <v>6.320000000000002</v>
      </c>
      <c r="R16" s="77">
        <f t="shared" si="7"/>
        <v>22</v>
      </c>
      <c r="S16" s="106"/>
      <c r="T16" s="78"/>
      <c r="U16" s="79">
        <f t="shared" si="8"/>
        <v>22</v>
      </c>
    </row>
    <row r="17" spans="1:21" ht="15.75" customHeight="1">
      <c r="A17" s="9">
        <v>12</v>
      </c>
      <c r="B17" s="80">
        <f>HRÁČI!B10</f>
        <v>108</v>
      </c>
      <c r="C17" s="81" t="str">
        <f>HRÁČI!C10</f>
        <v>Vavríková</v>
      </c>
      <c r="D17" s="82" t="str">
        <f>HRÁČI!D10</f>
        <v>Lucia</v>
      </c>
      <c r="E17" s="151">
        <v>-6.28</v>
      </c>
      <c r="F17" s="152">
        <v>7</v>
      </c>
      <c r="G17" s="75">
        <f t="shared" si="0"/>
        <v>0.7000000000000001</v>
      </c>
      <c r="H17" s="153">
        <f t="shared" si="1"/>
        <v>-5.58</v>
      </c>
      <c r="I17" s="23">
        <v>5</v>
      </c>
      <c r="J17" s="151">
        <v>6.58</v>
      </c>
      <c r="K17" s="152">
        <v>29</v>
      </c>
      <c r="L17" s="8">
        <f t="shared" si="2"/>
        <v>2.9000000000000004</v>
      </c>
      <c r="M17" s="153">
        <f t="shared" si="3"/>
        <v>9.48</v>
      </c>
      <c r="N17" s="23">
        <v>17</v>
      </c>
      <c r="O17" s="154">
        <f t="shared" si="4"/>
        <v>0.2999999999999998</v>
      </c>
      <c r="P17" s="76">
        <f t="shared" si="5"/>
        <v>3.6000000000000005</v>
      </c>
      <c r="Q17" s="155">
        <f t="shared" si="6"/>
        <v>3.9000000000000004</v>
      </c>
      <c r="R17" s="77">
        <f t="shared" si="7"/>
        <v>22</v>
      </c>
      <c r="S17" s="106"/>
      <c r="T17" s="78"/>
      <c r="U17" s="79">
        <f t="shared" si="8"/>
        <v>22</v>
      </c>
    </row>
    <row r="18" spans="1:21" ht="15.75" customHeight="1">
      <c r="A18" s="10">
        <v>13</v>
      </c>
      <c r="B18" s="80">
        <f>HRÁČI!B8</f>
        <v>106</v>
      </c>
      <c r="C18" s="81" t="str">
        <f>HRÁČI!C8</f>
        <v>Bisák </v>
      </c>
      <c r="D18" s="82" t="str">
        <f>HRÁČI!D8</f>
        <v>Viliam</v>
      </c>
      <c r="E18" s="151">
        <v>-2.66</v>
      </c>
      <c r="F18" s="152">
        <v>38</v>
      </c>
      <c r="G18" s="75">
        <f t="shared" si="0"/>
        <v>3.8000000000000003</v>
      </c>
      <c r="H18" s="153">
        <f t="shared" si="1"/>
        <v>1.1400000000000001</v>
      </c>
      <c r="I18" s="23">
        <v>11</v>
      </c>
      <c r="J18" s="151">
        <v>0.04</v>
      </c>
      <c r="K18" s="152">
        <v>10</v>
      </c>
      <c r="L18" s="8">
        <f t="shared" si="2"/>
        <v>1</v>
      </c>
      <c r="M18" s="153">
        <f t="shared" si="3"/>
        <v>1.04</v>
      </c>
      <c r="N18" s="23">
        <v>7</v>
      </c>
      <c r="O18" s="154">
        <f t="shared" si="4"/>
        <v>-2.62</v>
      </c>
      <c r="P18" s="76">
        <f t="shared" si="5"/>
        <v>4.800000000000001</v>
      </c>
      <c r="Q18" s="155">
        <f t="shared" si="6"/>
        <v>2.18</v>
      </c>
      <c r="R18" s="77">
        <f t="shared" si="7"/>
        <v>18</v>
      </c>
      <c r="S18" s="106"/>
      <c r="T18" s="78"/>
      <c r="U18" s="79">
        <f t="shared" si="8"/>
        <v>18</v>
      </c>
    </row>
    <row r="19" spans="1:21" ht="15.75" customHeight="1">
      <c r="A19" s="9">
        <v>14</v>
      </c>
      <c r="B19" s="80">
        <f>HRÁČI!B5</f>
        <v>103</v>
      </c>
      <c r="C19" s="81" t="str">
        <f>HRÁČI!C5</f>
        <v>Kazimír </v>
      </c>
      <c r="D19" s="82" t="str">
        <f>HRÁČI!D5</f>
        <v>Jozef</v>
      </c>
      <c r="E19" s="151">
        <v>-6.26</v>
      </c>
      <c r="F19" s="152">
        <v>36</v>
      </c>
      <c r="G19" s="75">
        <f t="shared" si="0"/>
        <v>3.6</v>
      </c>
      <c r="H19" s="153">
        <f t="shared" si="1"/>
        <v>-2.6599999999999997</v>
      </c>
      <c r="I19" s="23">
        <v>9</v>
      </c>
      <c r="J19" s="151">
        <v>1.9</v>
      </c>
      <c r="K19" s="152">
        <v>11</v>
      </c>
      <c r="L19" s="8">
        <f t="shared" si="2"/>
        <v>1.1</v>
      </c>
      <c r="M19" s="153">
        <f t="shared" si="3"/>
        <v>3</v>
      </c>
      <c r="N19" s="23">
        <v>9</v>
      </c>
      <c r="O19" s="154">
        <f t="shared" si="4"/>
        <v>-4.359999999999999</v>
      </c>
      <c r="P19" s="76">
        <f t="shared" si="5"/>
        <v>4.7</v>
      </c>
      <c r="Q19" s="155">
        <f t="shared" si="6"/>
        <v>0.3400000000000003</v>
      </c>
      <c r="R19" s="77">
        <f t="shared" si="7"/>
        <v>18</v>
      </c>
      <c r="S19" s="106"/>
      <c r="T19" s="78"/>
      <c r="U19" s="79">
        <f t="shared" si="8"/>
        <v>18</v>
      </c>
    </row>
    <row r="20" spans="1:21" ht="15.75" customHeight="1">
      <c r="A20" s="10">
        <v>15</v>
      </c>
      <c r="B20" s="80">
        <f>HRÁČI!B30</f>
        <v>128</v>
      </c>
      <c r="C20" s="81" t="str">
        <f>HRÁČI!C30</f>
        <v>Alfoldy</v>
      </c>
      <c r="D20" s="82" t="str">
        <f>HRÁČI!D30</f>
        <v>František</v>
      </c>
      <c r="E20" s="151">
        <v>-10.66</v>
      </c>
      <c r="F20" s="152"/>
      <c r="G20" s="75">
        <f t="shared" si="0"/>
        <v>0</v>
      </c>
      <c r="H20" s="153">
        <f t="shared" si="1"/>
        <v>-10.66</v>
      </c>
      <c r="I20" s="23">
        <v>2</v>
      </c>
      <c r="J20" s="151">
        <v>3.16</v>
      </c>
      <c r="K20" s="152">
        <v>61</v>
      </c>
      <c r="L20" s="8">
        <f t="shared" si="2"/>
        <v>6.1000000000000005</v>
      </c>
      <c r="M20" s="153">
        <f t="shared" si="3"/>
        <v>9.260000000000002</v>
      </c>
      <c r="N20" s="23">
        <v>16</v>
      </c>
      <c r="O20" s="154">
        <f t="shared" si="4"/>
        <v>-7.5</v>
      </c>
      <c r="P20" s="76">
        <f t="shared" si="5"/>
        <v>6.1000000000000005</v>
      </c>
      <c r="Q20" s="155">
        <f t="shared" si="6"/>
        <v>-1.3999999999999986</v>
      </c>
      <c r="R20" s="77">
        <f t="shared" si="7"/>
        <v>18</v>
      </c>
      <c r="S20" s="106"/>
      <c r="T20" s="78"/>
      <c r="U20" s="79">
        <f t="shared" si="8"/>
        <v>18</v>
      </c>
    </row>
    <row r="21" spans="1:21" ht="15.75" customHeight="1">
      <c r="A21" s="9">
        <v>16</v>
      </c>
      <c r="B21" s="80">
        <f>HRÁČI!B24</f>
        <v>122</v>
      </c>
      <c r="C21" s="81" t="str">
        <f>HRÁČI!C24</f>
        <v>Šereš</v>
      </c>
      <c r="D21" s="82" t="str">
        <f>HRÁČI!D24</f>
        <v>Karol</v>
      </c>
      <c r="E21" s="151">
        <v>5.18</v>
      </c>
      <c r="F21" s="152">
        <v>84</v>
      </c>
      <c r="G21" s="75">
        <f t="shared" si="0"/>
        <v>8.4</v>
      </c>
      <c r="H21" s="153">
        <f t="shared" si="1"/>
        <v>13.58</v>
      </c>
      <c r="I21" s="23">
        <v>17</v>
      </c>
      <c r="J21" s="151">
        <v>-33.32</v>
      </c>
      <c r="K21" s="152">
        <v>84</v>
      </c>
      <c r="L21" s="8">
        <f t="shared" si="2"/>
        <v>8.4</v>
      </c>
      <c r="M21" s="153">
        <f t="shared" si="3"/>
        <v>-24.92</v>
      </c>
      <c r="N21" s="23">
        <v>1</v>
      </c>
      <c r="O21" s="154">
        <f t="shared" si="4"/>
        <v>-28.14</v>
      </c>
      <c r="P21" s="76">
        <f t="shared" si="5"/>
        <v>16.8</v>
      </c>
      <c r="Q21" s="155">
        <f t="shared" si="6"/>
        <v>-11.340000000000002</v>
      </c>
      <c r="R21" s="77">
        <f t="shared" si="7"/>
        <v>18</v>
      </c>
      <c r="S21" s="106"/>
      <c r="T21" s="78"/>
      <c r="U21" s="79">
        <f t="shared" si="8"/>
        <v>18</v>
      </c>
    </row>
    <row r="22" spans="1:21" ht="15.75" customHeight="1">
      <c r="A22" s="10">
        <v>17</v>
      </c>
      <c r="B22" s="80">
        <f>HRÁČI!B22</f>
        <v>120</v>
      </c>
      <c r="C22" s="81" t="str">
        <f>HRÁČI!C22</f>
        <v>Urban</v>
      </c>
      <c r="D22" s="82" t="str">
        <f>HRÁČI!D22</f>
        <v>Daniel</v>
      </c>
      <c r="E22" s="151">
        <v>2.49</v>
      </c>
      <c r="F22" s="152">
        <v>18</v>
      </c>
      <c r="G22" s="75">
        <f t="shared" si="0"/>
        <v>1.8</v>
      </c>
      <c r="H22" s="153">
        <f t="shared" si="1"/>
        <v>4.29</v>
      </c>
      <c r="I22" s="23">
        <v>12</v>
      </c>
      <c r="J22" s="151">
        <v>-4.28</v>
      </c>
      <c r="K22" s="152">
        <v>4</v>
      </c>
      <c r="L22" s="8">
        <f t="shared" si="2"/>
        <v>0.4</v>
      </c>
      <c r="M22" s="153">
        <f t="shared" si="3"/>
        <v>-3.8800000000000003</v>
      </c>
      <c r="N22" s="23">
        <v>5</v>
      </c>
      <c r="O22" s="154">
        <f t="shared" si="4"/>
        <v>-1.79</v>
      </c>
      <c r="P22" s="76">
        <f t="shared" si="5"/>
        <v>2.2</v>
      </c>
      <c r="Q22" s="155">
        <f t="shared" si="6"/>
        <v>0.4099999999999997</v>
      </c>
      <c r="R22" s="77">
        <f t="shared" si="7"/>
        <v>17</v>
      </c>
      <c r="S22" s="106"/>
      <c r="T22" s="78"/>
      <c r="U22" s="79">
        <f t="shared" si="8"/>
        <v>17</v>
      </c>
    </row>
    <row r="23" spans="1:21" ht="15.75" customHeight="1">
      <c r="A23" s="9">
        <v>18</v>
      </c>
      <c r="B23" s="80">
        <f>HRÁČI!B3</f>
        <v>101</v>
      </c>
      <c r="C23" s="81" t="str">
        <f>HRÁČI!C3</f>
        <v>Dobiaš</v>
      </c>
      <c r="D23" s="82" t="str">
        <f>HRÁČI!D3</f>
        <v>Martin</v>
      </c>
      <c r="E23" s="151">
        <v>-5.3</v>
      </c>
      <c r="F23" s="152">
        <v>24</v>
      </c>
      <c r="G23" s="75">
        <f t="shared" si="0"/>
        <v>2.4000000000000004</v>
      </c>
      <c r="H23" s="153">
        <f t="shared" si="1"/>
        <v>-2.8999999999999995</v>
      </c>
      <c r="I23" s="23">
        <v>8</v>
      </c>
      <c r="J23" s="151">
        <v>-3.08</v>
      </c>
      <c r="K23" s="152">
        <v>54</v>
      </c>
      <c r="L23" s="8">
        <f t="shared" si="2"/>
        <v>5.4</v>
      </c>
      <c r="M23" s="153">
        <f t="shared" si="3"/>
        <v>2.3200000000000003</v>
      </c>
      <c r="N23" s="23">
        <v>8</v>
      </c>
      <c r="O23" s="154">
        <f t="shared" si="4"/>
        <v>-8.379999999999999</v>
      </c>
      <c r="P23" s="76">
        <f t="shared" si="5"/>
        <v>7.800000000000001</v>
      </c>
      <c r="Q23" s="155">
        <f t="shared" si="6"/>
        <v>-0.5799999999999992</v>
      </c>
      <c r="R23" s="77">
        <f t="shared" si="7"/>
        <v>16</v>
      </c>
      <c r="S23" s="106"/>
      <c r="T23" s="78"/>
      <c r="U23" s="79">
        <f t="shared" si="8"/>
        <v>16</v>
      </c>
    </row>
    <row r="24" spans="1:21" ht="15.75" customHeight="1">
      <c r="A24" s="10">
        <v>19</v>
      </c>
      <c r="B24" s="80">
        <f>HRÁČI!B18</f>
        <v>116</v>
      </c>
      <c r="C24" s="81" t="str">
        <f>HRÁČI!C18</f>
        <v>Učník</v>
      </c>
      <c r="D24" s="82" t="str">
        <f>HRÁČI!D18</f>
        <v>Stanislav</v>
      </c>
      <c r="E24" s="151">
        <v>-11.52</v>
      </c>
      <c r="F24" s="152">
        <v>12</v>
      </c>
      <c r="G24" s="75">
        <f t="shared" si="0"/>
        <v>1.2000000000000002</v>
      </c>
      <c r="H24" s="153">
        <f t="shared" si="1"/>
        <v>-10.32</v>
      </c>
      <c r="I24" s="23">
        <v>3</v>
      </c>
      <c r="J24" s="151">
        <v>3.14</v>
      </c>
      <c r="K24" s="152">
        <v>12</v>
      </c>
      <c r="L24" s="8">
        <f t="shared" si="2"/>
        <v>1.2000000000000002</v>
      </c>
      <c r="M24" s="153">
        <f t="shared" si="3"/>
        <v>4.34</v>
      </c>
      <c r="N24" s="23">
        <v>10</v>
      </c>
      <c r="O24" s="154">
        <f t="shared" si="4"/>
        <v>-8.379999999999999</v>
      </c>
      <c r="P24" s="76">
        <f t="shared" si="5"/>
        <v>2.4000000000000004</v>
      </c>
      <c r="Q24" s="155">
        <f t="shared" si="6"/>
        <v>-5.98</v>
      </c>
      <c r="R24" s="77">
        <f t="shared" si="7"/>
        <v>13</v>
      </c>
      <c r="S24" s="106"/>
      <c r="T24" s="78"/>
      <c r="U24" s="79">
        <f t="shared" si="8"/>
        <v>13</v>
      </c>
    </row>
    <row r="25" spans="1:21" ht="15.75" customHeight="1">
      <c r="A25" s="9">
        <v>20</v>
      </c>
      <c r="B25" s="80">
        <f>HRÁČI!B13</f>
        <v>111</v>
      </c>
      <c r="C25" s="81" t="str">
        <f>HRÁČI!C13</f>
        <v>Andraščíková  </v>
      </c>
      <c r="D25" s="82" t="str">
        <f>HRÁČI!D13</f>
        <v>Katarína</v>
      </c>
      <c r="E25" s="151">
        <v>-2.52</v>
      </c>
      <c r="F25" s="152"/>
      <c r="G25" s="75">
        <f t="shared" si="0"/>
        <v>0</v>
      </c>
      <c r="H25" s="153">
        <f t="shared" si="1"/>
        <v>-2.52</v>
      </c>
      <c r="I25" s="23">
        <v>10</v>
      </c>
      <c r="J25" s="151">
        <v>-7.98</v>
      </c>
      <c r="K25" s="152"/>
      <c r="L25" s="8">
        <f t="shared" si="2"/>
        <v>0</v>
      </c>
      <c r="M25" s="153">
        <f t="shared" si="3"/>
        <v>-7.98</v>
      </c>
      <c r="N25" s="23">
        <v>3</v>
      </c>
      <c r="O25" s="154">
        <f t="shared" si="4"/>
        <v>-10.5</v>
      </c>
      <c r="P25" s="76">
        <f t="shared" si="5"/>
        <v>0</v>
      </c>
      <c r="Q25" s="155">
        <f t="shared" si="6"/>
        <v>-10.5</v>
      </c>
      <c r="R25" s="77">
        <f t="shared" si="7"/>
        <v>13</v>
      </c>
      <c r="S25" s="106"/>
      <c r="T25" s="78"/>
      <c r="U25" s="79">
        <f t="shared" si="8"/>
        <v>13</v>
      </c>
    </row>
    <row r="26" spans="1:21" ht="15.75" customHeight="1">
      <c r="A26" s="10">
        <v>21</v>
      </c>
      <c r="B26" s="80">
        <f>HRÁČI!B28</f>
        <v>126</v>
      </c>
      <c r="C26" s="81" t="str">
        <f>HRÁČI!C28</f>
        <v>Dohnány</v>
      </c>
      <c r="D26" s="82" t="str">
        <f>HRÁČI!D28</f>
        <v>Roman</v>
      </c>
      <c r="E26" s="151">
        <v>-10.1</v>
      </c>
      <c r="F26" s="152">
        <v>56</v>
      </c>
      <c r="G26" s="75">
        <f t="shared" si="0"/>
        <v>5.6000000000000005</v>
      </c>
      <c r="H26" s="153">
        <f t="shared" si="1"/>
        <v>-4.499999999999999</v>
      </c>
      <c r="I26" s="23">
        <v>6</v>
      </c>
      <c r="J26" s="151">
        <v>-12.76</v>
      </c>
      <c r="K26" s="152">
        <v>76</v>
      </c>
      <c r="L26" s="8">
        <f t="shared" si="2"/>
        <v>7.6000000000000005</v>
      </c>
      <c r="M26" s="153">
        <f t="shared" si="3"/>
        <v>-5.159999999999999</v>
      </c>
      <c r="N26" s="23">
        <v>4</v>
      </c>
      <c r="O26" s="154">
        <f t="shared" si="4"/>
        <v>-22.86</v>
      </c>
      <c r="P26" s="76">
        <f t="shared" si="5"/>
        <v>13.200000000000001</v>
      </c>
      <c r="Q26" s="155">
        <f t="shared" si="6"/>
        <v>-9.659999999999998</v>
      </c>
      <c r="R26" s="77">
        <f t="shared" si="7"/>
        <v>10</v>
      </c>
      <c r="S26" s="106"/>
      <c r="T26" s="78"/>
      <c r="U26" s="79">
        <f t="shared" si="8"/>
        <v>10</v>
      </c>
    </row>
    <row r="27" spans="1:21" ht="15.75" customHeight="1">
      <c r="A27" s="9">
        <v>22</v>
      </c>
      <c r="B27" s="80">
        <f>HRÁČI!B17</f>
        <v>115</v>
      </c>
      <c r="C27" s="81" t="str">
        <f>HRÁČI!C17</f>
        <v>Rigo</v>
      </c>
      <c r="D27" s="82" t="str">
        <f>HRÁČI!D17</f>
        <v>Ľudovít</v>
      </c>
      <c r="E27" s="151">
        <v>-17.31</v>
      </c>
      <c r="F27" s="152">
        <v>66</v>
      </c>
      <c r="G27" s="75">
        <f t="shared" si="0"/>
        <v>6.6000000000000005</v>
      </c>
      <c r="H27" s="153">
        <f t="shared" si="1"/>
        <v>-10.709999999999997</v>
      </c>
      <c r="I27" s="23">
        <v>1</v>
      </c>
      <c r="J27" s="151">
        <v>-6.3</v>
      </c>
      <c r="K27" s="152">
        <v>41</v>
      </c>
      <c r="L27" s="8">
        <f t="shared" si="2"/>
        <v>4.1000000000000005</v>
      </c>
      <c r="M27" s="153">
        <f t="shared" si="3"/>
        <v>-2.1999999999999993</v>
      </c>
      <c r="N27" s="23">
        <v>6</v>
      </c>
      <c r="O27" s="154">
        <f t="shared" si="4"/>
        <v>-23.61</v>
      </c>
      <c r="P27" s="76">
        <f t="shared" si="5"/>
        <v>10.700000000000001</v>
      </c>
      <c r="Q27" s="155">
        <f t="shared" si="6"/>
        <v>-12.909999999999997</v>
      </c>
      <c r="R27" s="77">
        <f t="shared" si="7"/>
        <v>7</v>
      </c>
      <c r="S27" s="106"/>
      <c r="T27" s="78"/>
      <c r="U27" s="79">
        <f t="shared" si="8"/>
        <v>7</v>
      </c>
    </row>
    <row r="28" spans="1:21" ht="15.75" customHeight="1">
      <c r="A28" s="1"/>
      <c r="E28" s="139"/>
      <c r="F28" s="7"/>
      <c r="G28" s="7"/>
      <c r="H28" s="7"/>
      <c r="I28" s="7"/>
      <c r="J28" s="13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customHeight="1">
      <c r="A29" s="1"/>
      <c r="B29" s="2"/>
      <c r="C29" s="1"/>
      <c r="D29" s="1"/>
      <c r="E29" s="1"/>
      <c r="F29" s="1"/>
      <c r="G29" s="1"/>
      <c r="H29" s="1"/>
      <c r="I29" s="2"/>
      <c r="J29" s="1"/>
      <c r="K29" s="1"/>
      <c r="L29" s="1"/>
      <c r="M29" s="1"/>
      <c r="N29" s="2"/>
      <c r="O29" s="1"/>
      <c r="P29" s="1"/>
      <c r="Q29" s="1"/>
      <c r="R29" s="1"/>
      <c r="S29" s="1"/>
      <c r="T29" s="1"/>
      <c r="U29" s="1"/>
    </row>
    <row r="30" spans="1:21" ht="15.75" customHeight="1">
      <c r="A30" s="142" t="s">
        <v>53</v>
      </c>
      <c r="B30" s="217" t="s">
        <v>78</v>
      </c>
      <c r="C30" s="218"/>
      <c r="D30" s="218"/>
      <c r="E30" s="218"/>
      <c r="F30" s="218"/>
      <c r="H30" s="219" t="s">
        <v>182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1"/>
    </row>
    <row r="31" spans="1:20" ht="15.75" customHeight="1">
      <c r="A31" s="143" t="s">
        <v>183</v>
      </c>
      <c r="B31" s="144" t="s">
        <v>151</v>
      </c>
      <c r="C31" s="144"/>
      <c r="D31" s="144"/>
      <c r="E31" s="144"/>
      <c r="F31" s="144"/>
      <c r="H31" s="145" t="s">
        <v>33</v>
      </c>
      <c r="I31" s="204" t="s">
        <v>60</v>
      </c>
      <c r="J31" s="204"/>
      <c r="K31" s="205" t="s">
        <v>54</v>
      </c>
      <c r="L31" s="206"/>
      <c r="M31" s="206"/>
      <c r="N31" s="206"/>
      <c r="O31" s="206"/>
      <c r="P31" s="206"/>
      <c r="Q31" s="206"/>
      <c r="R31" s="206"/>
      <c r="S31" s="206"/>
      <c r="T31" s="206"/>
    </row>
    <row r="32" spans="1:21" ht="15.75" customHeight="1">
      <c r="A32" s="146" t="s">
        <v>184</v>
      </c>
      <c r="B32" s="147" t="s">
        <v>152</v>
      </c>
      <c r="C32" s="147"/>
      <c r="D32" s="147"/>
      <c r="E32" s="147"/>
      <c r="F32" s="147"/>
      <c r="H32" s="148">
        <v>52</v>
      </c>
      <c r="I32" s="207" t="s">
        <v>153</v>
      </c>
      <c r="J32" s="207"/>
      <c r="K32" s="140" t="s">
        <v>154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185</v>
      </c>
      <c r="B33" s="144" t="s">
        <v>155</v>
      </c>
      <c r="C33" s="144"/>
      <c r="D33" s="144"/>
      <c r="E33" s="144"/>
      <c r="F33" s="144"/>
      <c r="H33" s="149">
        <v>64</v>
      </c>
      <c r="I33" s="208" t="s">
        <v>140</v>
      </c>
      <c r="J33" s="208"/>
      <c r="K33" s="138" t="s">
        <v>161</v>
      </c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186</v>
      </c>
      <c r="B34" s="147" t="s">
        <v>156</v>
      </c>
      <c r="C34" s="147"/>
      <c r="D34" s="147"/>
      <c r="E34" s="147"/>
      <c r="F34" s="147"/>
      <c r="H34" s="148">
        <v>58</v>
      </c>
      <c r="I34" s="207" t="s">
        <v>164</v>
      </c>
      <c r="J34" s="207"/>
      <c r="K34" s="140" t="s">
        <v>165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187</v>
      </c>
      <c r="B35" s="144" t="s">
        <v>157</v>
      </c>
      <c r="C35" s="144"/>
      <c r="D35" s="144"/>
      <c r="E35" s="144"/>
      <c r="F35" s="144"/>
      <c r="H35" s="149"/>
      <c r="I35" s="208"/>
      <c r="J35" s="20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188</v>
      </c>
      <c r="B36" s="147" t="s">
        <v>158</v>
      </c>
      <c r="C36" s="147"/>
      <c r="D36" s="147"/>
      <c r="E36" s="147"/>
      <c r="F36" s="147"/>
      <c r="H36" s="148"/>
      <c r="I36" s="207"/>
      <c r="J36" s="207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8:22" ht="15">
      <c r="H37" s="149"/>
      <c r="I37" s="208"/>
      <c r="J37" s="20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50"/>
      <c r="V37" s="1"/>
    </row>
    <row r="38" spans="1:22" ht="15">
      <c r="A38" s="142" t="s">
        <v>53</v>
      </c>
      <c r="B38" s="221" t="s">
        <v>79</v>
      </c>
      <c r="C38" s="222"/>
      <c r="D38" s="222"/>
      <c r="E38" s="222"/>
      <c r="F38" s="223"/>
      <c r="H38" s="148"/>
      <c r="I38" s="207"/>
      <c r="J38" s="20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50"/>
      <c r="V38" s="1"/>
    </row>
    <row r="39" spans="1:21" ht="15">
      <c r="A39" s="143" t="s">
        <v>183</v>
      </c>
      <c r="B39" s="144" t="s">
        <v>159</v>
      </c>
      <c r="C39" s="144"/>
      <c r="D39" s="144"/>
      <c r="E39" s="144"/>
      <c r="F39" s="144"/>
      <c r="H39" s="149"/>
      <c r="I39" s="208"/>
      <c r="J39" s="20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50"/>
    </row>
    <row r="40" spans="1:21" ht="15">
      <c r="A40" s="146" t="s">
        <v>184</v>
      </c>
      <c r="B40" s="147" t="s">
        <v>160</v>
      </c>
      <c r="C40" s="147"/>
      <c r="D40" s="147"/>
      <c r="E40" s="147"/>
      <c r="F40" s="147"/>
      <c r="H40" s="148"/>
      <c r="I40" s="207"/>
      <c r="J40" s="207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162</v>
      </c>
      <c r="C41" s="144"/>
      <c r="D41" s="144"/>
      <c r="E41" s="144"/>
      <c r="F41" s="144"/>
      <c r="H41" s="149"/>
      <c r="I41" s="208"/>
      <c r="J41" s="20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163</v>
      </c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166</v>
      </c>
      <c r="C43" s="144"/>
      <c r="D43" s="144"/>
      <c r="E43" s="144"/>
      <c r="F43" s="144"/>
      <c r="G43" s="1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 t="s">
        <v>167</v>
      </c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</sheetData>
  <sheetProtection/>
  <mergeCells count="22">
    <mergeCell ref="B30:F30"/>
    <mergeCell ref="H30:T30"/>
    <mergeCell ref="E2:U2"/>
    <mergeCell ref="O4:R4"/>
    <mergeCell ref="F4:I4"/>
    <mergeCell ref="K4:N4"/>
    <mergeCell ref="B38:F38"/>
    <mergeCell ref="I38:J38"/>
    <mergeCell ref="I39:J39"/>
    <mergeCell ref="I31:J31"/>
    <mergeCell ref="K31:T31"/>
    <mergeCell ref="I34:J34"/>
    <mergeCell ref="I35:J35"/>
    <mergeCell ref="I32:J32"/>
    <mergeCell ref="I33:J33"/>
    <mergeCell ref="I36:J36"/>
    <mergeCell ref="I37:J37"/>
    <mergeCell ref="I44:J44"/>
    <mergeCell ref="I42:J42"/>
    <mergeCell ref="I43:J43"/>
    <mergeCell ref="I40:J40"/>
    <mergeCell ref="I41:J41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Y63"/>
  <sheetViews>
    <sheetView showGridLines="0" zoomScale="90" zoomScaleNormal="90" zoomScalePageLayoutView="0" workbookViewId="0" topLeftCell="A25">
      <selection activeCell="A6" sqref="A6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193</v>
      </c>
      <c r="D4" s="22" t="s">
        <v>17</v>
      </c>
      <c r="E4" s="141">
        <f>SUM(E6:E35)</f>
        <v>0</v>
      </c>
      <c r="F4" s="213" t="s">
        <v>62</v>
      </c>
      <c r="G4" s="214"/>
      <c r="H4" s="214"/>
      <c r="I4" s="215"/>
      <c r="J4" s="141">
        <f>SUM(J6:J35)</f>
        <v>0</v>
      </c>
      <c r="K4" s="216" t="s">
        <v>63</v>
      </c>
      <c r="L4" s="214"/>
      <c r="M4" s="214"/>
      <c r="N4" s="215"/>
      <c r="O4" s="212" t="s">
        <v>23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21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-9.76</v>
      </c>
      <c r="F6" s="152">
        <v>33</v>
      </c>
      <c r="G6" s="75">
        <f aca="true" t="shared" si="0" ref="G6:G35">F6*0.1</f>
        <v>3.3000000000000003</v>
      </c>
      <c r="H6" s="153">
        <f aca="true" t="shared" si="1" ref="H6:H35">E6+G6</f>
        <v>-6.459999999999999</v>
      </c>
      <c r="I6" s="23">
        <v>4</v>
      </c>
      <c r="J6" s="151">
        <v>-10.82</v>
      </c>
      <c r="K6" s="152">
        <v>40</v>
      </c>
      <c r="L6" s="8">
        <f aca="true" t="shared" si="2" ref="L6:L35">K6*0.1</f>
        <v>4</v>
      </c>
      <c r="M6" s="153">
        <f aca="true" t="shared" si="3" ref="M6:M35">J6+L6</f>
        <v>-6.82</v>
      </c>
      <c r="N6" s="23">
        <v>4</v>
      </c>
      <c r="O6" s="154">
        <f aca="true" t="shared" si="4" ref="O6:O35">E6+J6</f>
        <v>-20.58</v>
      </c>
      <c r="P6" s="76">
        <f aca="true" t="shared" si="5" ref="P6:P35">G6+L6</f>
        <v>7.300000000000001</v>
      </c>
      <c r="Q6" s="155">
        <f aca="true" t="shared" si="6" ref="Q6:Q35">H6+M6</f>
        <v>-13.28</v>
      </c>
      <c r="R6" s="77">
        <f aca="true" t="shared" si="7" ref="R6:R35">I6+N6</f>
        <v>8</v>
      </c>
      <c r="S6" s="106"/>
      <c r="T6" s="78"/>
      <c r="U6" s="79">
        <f>R6+S6+T6</f>
        <v>8</v>
      </c>
      <c r="Y6" s="21"/>
    </row>
    <row r="7" spans="1:21" ht="15.75" customHeight="1">
      <c r="A7" s="10">
        <v>1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10.06</v>
      </c>
      <c r="F7" s="152">
        <v>5</v>
      </c>
      <c r="G7" s="75">
        <f t="shared" si="0"/>
        <v>0.5</v>
      </c>
      <c r="H7" s="153">
        <f t="shared" si="1"/>
        <v>10.56</v>
      </c>
      <c r="I7" s="23">
        <v>17</v>
      </c>
      <c r="J7" s="151">
        <v>19.56</v>
      </c>
      <c r="K7" s="152">
        <v>103</v>
      </c>
      <c r="L7" s="8">
        <f t="shared" si="2"/>
        <v>10.3</v>
      </c>
      <c r="M7" s="153">
        <f t="shared" si="3"/>
        <v>29.86</v>
      </c>
      <c r="N7" s="23">
        <v>22</v>
      </c>
      <c r="O7" s="154">
        <f t="shared" si="4"/>
        <v>29.619999999999997</v>
      </c>
      <c r="P7" s="76">
        <f t="shared" si="5"/>
        <v>10.8</v>
      </c>
      <c r="Q7" s="155">
        <f t="shared" si="6"/>
        <v>40.42</v>
      </c>
      <c r="R7" s="77">
        <f t="shared" si="7"/>
        <v>39</v>
      </c>
      <c r="S7" s="106">
        <v>3</v>
      </c>
      <c r="T7" s="78"/>
      <c r="U7" s="193">
        <f>R7+S7+T7</f>
        <v>42</v>
      </c>
    </row>
    <row r="8" spans="1:21" ht="15.75" customHeight="1">
      <c r="A8" s="10">
        <v>3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24.56</v>
      </c>
      <c r="F8" s="152">
        <v>102</v>
      </c>
      <c r="G8" s="75">
        <f t="shared" si="0"/>
        <v>10.200000000000001</v>
      </c>
      <c r="H8" s="153">
        <f t="shared" si="1"/>
        <v>34.76</v>
      </c>
      <c r="I8" s="23">
        <v>22</v>
      </c>
      <c r="J8" s="151">
        <v>2.26</v>
      </c>
      <c r="K8" s="152"/>
      <c r="L8" s="8">
        <f t="shared" si="2"/>
        <v>0</v>
      </c>
      <c r="M8" s="153">
        <f t="shared" si="3"/>
        <v>2.26</v>
      </c>
      <c r="N8" s="23">
        <v>11</v>
      </c>
      <c r="O8" s="154">
        <f t="shared" si="4"/>
        <v>26.82</v>
      </c>
      <c r="P8" s="76">
        <f t="shared" si="5"/>
        <v>10.200000000000001</v>
      </c>
      <c r="Q8" s="155">
        <f t="shared" si="6"/>
        <v>37.019999999999996</v>
      </c>
      <c r="R8" s="77">
        <f t="shared" si="7"/>
        <v>33</v>
      </c>
      <c r="S8" s="106">
        <v>1</v>
      </c>
      <c r="T8" s="78"/>
      <c r="U8" s="79">
        <f>R8+S8+T8</f>
        <v>34</v>
      </c>
    </row>
    <row r="9" spans="1:21" ht="15.75" customHeight="1">
      <c r="A9" s="10">
        <v>4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2.2</v>
      </c>
      <c r="F9" s="152">
        <v>73</v>
      </c>
      <c r="G9" s="75">
        <f t="shared" si="0"/>
        <v>7.300000000000001</v>
      </c>
      <c r="H9" s="153">
        <f t="shared" si="1"/>
        <v>9.5</v>
      </c>
      <c r="I9" s="23">
        <v>16</v>
      </c>
      <c r="J9" s="151">
        <v>7.5</v>
      </c>
      <c r="K9" s="152">
        <v>32</v>
      </c>
      <c r="L9" s="8">
        <f t="shared" si="2"/>
        <v>3.2</v>
      </c>
      <c r="M9" s="153">
        <f t="shared" si="3"/>
        <v>10.7</v>
      </c>
      <c r="N9" s="23">
        <v>16</v>
      </c>
      <c r="O9" s="154">
        <f t="shared" si="4"/>
        <v>9.7</v>
      </c>
      <c r="P9" s="76">
        <f t="shared" si="5"/>
        <v>10.5</v>
      </c>
      <c r="Q9" s="155">
        <f t="shared" si="6"/>
        <v>20.2</v>
      </c>
      <c r="R9" s="77">
        <f t="shared" si="7"/>
        <v>32</v>
      </c>
      <c r="S9" s="106"/>
      <c r="T9" s="78"/>
      <c r="U9" s="79">
        <f>R9+S9+T9</f>
        <v>32</v>
      </c>
    </row>
    <row r="10" spans="1:21" ht="15.75" customHeight="1">
      <c r="A10" s="10">
        <v>23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10">
        <v>9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-6.84</v>
      </c>
      <c r="F11" s="152">
        <v>27</v>
      </c>
      <c r="G11" s="75">
        <f t="shared" si="0"/>
        <v>2.7</v>
      </c>
      <c r="H11" s="153">
        <f t="shared" si="1"/>
        <v>-4.14</v>
      </c>
      <c r="I11" s="23">
        <v>5</v>
      </c>
      <c r="J11" s="151">
        <v>19.14</v>
      </c>
      <c r="K11" s="152">
        <v>8</v>
      </c>
      <c r="L11" s="8">
        <f t="shared" si="2"/>
        <v>0.8</v>
      </c>
      <c r="M11" s="153">
        <f t="shared" si="3"/>
        <v>19.94</v>
      </c>
      <c r="N11" s="23">
        <v>21</v>
      </c>
      <c r="O11" s="154">
        <f t="shared" si="4"/>
        <v>12.3</v>
      </c>
      <c r="P11" s="76">
        <f t="shared" si="5"/>
        <v>3.5</v>
      </c>
      <c r="Q11" s="155">
        <f t="shared" si="6"/>
        <v>15.8</v>
      </c>
      <c r="R11" s="77">
        <f t="shared" si="7"/>
        <v>26</v>
      </c>
      <c r="S11" s="106"/>
      <c r="T11" s="78"/>
      <c r="U11" s="79">
        <f>R11+S11+T11</f>
        <v>26</v>
      </c>
    </row>
    <row r="12" spans="1:21" ht="15.75" customHeight="1">
      <c r="A12" s="10">
        <v>15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-13.36</v>
      </c>
      <c r="F12" s="152">
        <v>118</v>
      </c>
      <c r="G12" s="75">
        <f t="shared" si="0"/>
        <v>11.8</v>
      </c>
      <c r="H12" s="153">
        <f t="shared" si="1"/>
        <v>-1.5599999999999987</v>
      </c>
      <c r="I12" s="23">
        <v>9</v>
      </c>
      <c r="J12" s="151">
        <v>-11.02</v>
      </c>
      <c r="K12" s="152">
        <v>102</v>
      </c>
      <c r="L12" s="8">
        <f t="shared" si="2"/>
        <v>10.200000000000001</v>
      </c>
      <c r="M12" s="153">
        <f t="shared" si="3"/>
        <v>-0.8199999999999985</v>
      </c>
      <c r="N12" s="23">
        <v>9</v>
      </c>
      <c r="O12" s="154">
        <f t="shared" si="4"/>
        <v>-24.38</v>
      </c>
      <c r="P12" s="76">
        <f t="shared" si="5"/>
        <v>22</v>
      </c>
      <c r="Q12" s="155">
        <f t="shared" si="6"/>
        <v>-2.3799999999999972</v>
      </c>
      <c r="R12" s="77">
        <f t="shared" si="7"/>
        <v>18</v>
      </c>
      <c r="S12" s="106"/>
      <c r="T12" s="78"/>
      <c r="U12" s="79">
        <f>R12+S12+T12</f>
        <v>18</v>
      </c>
    </row>
    <row r="13" spans="1:21" ht="15.75" customHeight="1">
      <c r="A13" s="10">
        <v>11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-2.68</v>
      </c>
      <c r="F13" s="152"/>
      <c r="G13" s="75">
        <f t="shared" si="0"/>
        <v>0</v>
      </c>
      <c r="H13" s="153">
        <f t="shared" si="1"/>
        <v>-2.68</v>
      </c>
      <c r="I13" s="23">
        <v>7</v>
      </c>
      <c r="J13" s="151">
        <v>10.52</v>
      </c>
      <c r="K13" s="152">
        <v>60</v>
      </c>
      <c r="L13" s="8">
        <f t="shared" si="2"/>
        <v>6</v>
      </c>
      <c r="M13" s="153">
        <f t="shared" si="3"/>
        <v>16.52</v>
      </c>
      <c r="N13" s="23">
        <v>18</v>
      </c>
      <c r="O13" s="154">
        <f t="shared" si="4"/>
        <v>7.84</v>
      </c>
      <c r="P13" s="76">
        <f t="shared" si="5"/>
        <v>6</v>
      </c>
      <c r="Q13" s="155">
        <f t="shared" si="6"/>
        <v>13.84</v>
      </c>
      <c r="R13" s="77">
        <f t="shared" si="7"/>
        <v>25</v>
      </c>
      <c r="S13" s="106"/>
      <c r="T13" s="78"/>
      <c r="U13" s="79">
        <f>R13+S13+T13</f>
        <v>25</v>
      </c>
    </row>
    <row r="14" spans="1:21" ht="15.75" customHeight="1">
      <c r="A14" s="10">
        <v>18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-8.2</v>
      </c>
      <c r="F14" s="152"/>
      <c r="G14" s="75">
        <f t="shared" si="0"/>
        <v>0</v>
      </c>
      <c r="H14" s="153">
        <f t="shared" si="1"/>
        <v>-8.2</v>
      </c>
      <c r="I14" s="23">
        <v>3</v>
      </c>
      <c r="J14" s="151">
        <v>2.52</v>
      </c>
      <c r="K14" s="152">
        <v>34</v>
      </c>
      <c r="L14" s="8">
        <f t="shared" si="2"/>
        <v>3.4000000000000004</v>
      </c>
      <c r="M14" s="153">
        <f t="shared" si="3"/>
        <v>5.92</v>
      </c>
      <c r="N14" s="23">
        <v>12</v>
      </c>
      <c r="O14" s="154">
        <f t="shared" si="4"/>
        <v>-5.68</v>
      </c>
      <c r="P14" s="76">
        <f t="shared" si="5"/>
        <v>3.4000000000000004</v>
      </c>
      <c r="Q14" s="155">
        <f t="shared" si="6"/>
        <v>-2.2799999999999994</v>
      </c>
      <c r="R14" s="77">
        <f t="shared" si="7"/>
        <v>15</v>
      </c>
      <c r="S14" s="106"/>
      <c r="T14" s="78"/>
      <c r="U14" s="79">
        <f>R14+S14+T14</f>
        <v>15</v>
      </c>
    </row>
    <row r="15" spans="1:21" ht="15.75" customHeight="1">
      <c r="A15" s="10">
        <v>24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16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>
        <v>0.82</v>
      </c>
      <c r="F16" s="152">
        <v>20</v>
      </c>
      <c r="G16" s="75">
        <f t="shared" si="0"/>
        <v>2</v>
      </c>
      <c r="H16" s="153">
        <f t="shared" si="1"/>
        <v>2.82</v>
      </c>
      <c r="I16" s="23">
        <v>10</v>
      </c>
      <c r="J16" s="151">
        <v>-5.02</v>
      </c>
      <c r="K16" s="152">
        <v>18</v>
      </c>
      <c r="L16" s="8">
        <f t="shared" si="2"/>
        <v>1.8</v>
      </c>
      <c r="M16" s="153">
        <f t="shared" si="3"/>
        <v>-3.2199999999999998</v>
      </c>
      <c r="N16" s="23">
        <v>7</v>
      </c>
      <c r="O16" s="154">
        <f t="shared" si="4"/>
        <v>-4.199999999999999</v>
      </c>
      <c r="P16" s="76">
        <f t="shared" si="5"/>
        <v>3.8</v>
      </c>
      <c r="Q16" s="155">
        <f t="shared" si="6"/>
        <v>-0.3999999999999999</v>
      </c>
      <c r="R16" s="77">
        <f t="shared" si="7"/>
        <v>17</v>
      </c>
      <c r="S16" s="106"/>
      <c r="T16" s="78"/>
      <c r="U16" s="79">
        <f>R16+S16+T16</f>
        <v>17</v>
      </c>
    </row>
    <row r="17" spans="1:21" ht="15.75" customHeight="1">
      <c r="A17" s="10">
        <v>25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20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>
        <v>-10.28</v>
      </c>
      <c r="F18" s="152">
        <v>64</v>
      </c>
      <c r="G18" s="75">
        <f t="shared" si="0"/>
        <v>6.4</v>
      </c>
      <c r="H18" s="153">
        <f t="shared" si="1"/>
        <v>-3.879999999999999</v>
      </c>
      <c r="I18" s="23">
        <v>6</v>
      </c>
      <c r="J18" s="151">
        <v>-8.32</v>
      </c>
      <c r="K18" s="152">
        <v>23</v>
      </c>
      <c r="L18" s="8">
        <f t="shared" si="2"/>
        <v>2.3000000000000003</v>
      </c>
      <c r="M18" s="153">
        <f t="shared" si="3"/>
        <v>-6.02</v>
      </c>
      <c r="N18" s="23">
        <v>5</v>
      </c>
      <c r="O18" s="154">
        <f t="shared" si="4"/>
        <v>-18.6</v>
      </c>
      <c r="P18" s="76">
        <f t="shared" si="5"/>
        <v>8.700000000000001</v>
      </c>
      <c r="Q18" s="155">
        <f t="shared" si="6"/>
        <v>-9.899999999999999</v>
      </c>
      <c r="R18" s="77">
        <f t="shared" si="7"/>
        <v>11</v>
      </c>
      <c r="S18" s="106"/>
      <c r="T18" s="78"/>
      <c r="U18" s="79">
        <f>R18+S18+T18</f>
        <v>11</v>
      </c>
    </row>
    <row r="19" spans="1:21" ht="15.75" customHeight="1">
      <c r="A19" s="10">
        <v>8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>
        <v>1.66</v>
      </c>
      <c r="F19" s="152">
        <v>24</v>
      </c>
      <c r="G19" s="75">
        <f t="shared" si="0"/>
        <v>2.4000000000000004</v>
      </c>
      <c r="H19" s="153">
        <f t="shared" si="1"/>
        <v>4.0600000000000005</v>
      </c>
      <c r="I19" s="23">
        <v>13</v>
      </c>
      <c r="J19" s="151">
        <v>8.04</v>
      </c>
      <c r="K19" s="152">
        <v>8</v>
      </c>
      <c r="L19" s="8">
        <f t="shared" si="2"/>
        <v>0.8</v>
      </c>
      <c r="M19" s="153">
        <f t="shared" si="3"/>
        <v>8.84</v>
      </c>
      <c r="N19" s="23">
        <v>14</v>
      </c>
      <c r="O19" s="154">
        <f t="shared" si="4"/>
        <v>9.7</v>
      </c>
      <c r="P19" s="76">
        <f t="shared" si="5"/>
        <v>3.2</v>
      </c>
      <c r="Q19" s="155">
        <f t="shared" si="6"/>
        <v>12.9</v>
      </c>
      <c r="R19" s="77">
        <f t="shared" si="7"/>
        <v>27</v>
      </c>
      <c r="S19" s="106"/>
      <c r="T19" s="78"/>
      <c r="U19" s="79">
        <f>R19+S19+T19</f>
        <v>27</v>
      </c>
    </row>
    <row r="20" spans="1:21" ht="15.75" customHeight="1">
      <c r="A20" s="10">
        <v>6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3.84</v>
      </c>
      <c r="F20" s="152">
        <v>4</v>
      </c>
      <c r="G20" s="75">
        <f t="shared" si="0"/>
        <v>0.4</v>
      </c>
      <c r="H20" s="153">
        <f t="shared" si="1"/>
        <v>4.24</v>
      </c>
      <c r="I20" s="23">
        <v>14</v>
      </c>
      <c r="J20" s="151">
        <v>4.42</v>
      </c>
      <c r="K20" s="152">
        <v>100</v>
      </c>
      <c r="L20" s="8">
        <f t="shared" si="2"/>
        <v>10</v>
      </c>
      <c r="M20" s="153">
        <f t="shared" si="3"/>
        <v>14.42</v>
      </c>
      <c r="N20" s="23">
        <v>17</v>
      </c>
      <c r="O20" s="154">
        <f t="shared" si="4"/>
        <v>8.26</v>
      </c>
      <c r="P20" s="76">
        <f t="shared" si="5"/>
        <v>10.4</v>
      </c>
      <c r="Q20" s="155">
        <f t="shared" si="6"/>
        <v>18.66</v>
      </c>
      <c r="R20" s="77">
        <f t="shared" si="7"/>
        <v>31</v>
      </c>
      <c r="S20" s="106"/>
      <c r="T20" s="78"/>
      <c r="U20" s="79">
        <f>R20+S20+T20</f>
        <v>31</v>
      </c>
    </row>
    <row r="21" spans="1:21" ht="15.75" customHeight="1">
      <c r="A21" s="10">
        <v>7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4.78</v>
      </c>
      <c r="F21" s="152">
        <v>100</v>
      </c>
      <c r="G21" s="75">
        <f t="shared" si="0"/>
        <v>10</v>
      </c>
      <c r="H21" s="153">
        <f t="shared" si="1"/>
        <v>14.780000000000001</v>
      </c>
      <c r="I21" s="23">
        <v>19</v>
      </c>
      <c r="J21" s="151">
        <v>-0.86</v>
      </c>
      <c r="K21" s="152"/>
      <c r="L21" s="8">
        <f t="shared" si="2"/>
        <v>0</v>
      </c>
      <c r="M21" s="153">
        <f t="shared" si="3"/>
        <v>-0.86</v>
      </c>
      <c r="N21" s="23">
        <v>8</v>
      </c>
      <c r="O21" s="154">
        <f t="shared" si="4"/>
        <v>3.9200000000000004</v>
      </c>
      <c r="P21" s="76">
        <f t="shared" si="5"/>
        <v>10</v>
      </c>
      <c r="Q21" s="155">
        <f t="shared" si="6"/>
        <v>13.920000000000002</v>
      </c>
      <c r="R21" s="77">
        <f t="shared" si="7"/>
        <v>27</v>
      </c>
      <c r="S21" s="106"/>
      <c r="T21" s="78"/>
      <c r="U21" s="79">
        <f>R21+S21+T21</f>
        <v>27</v>
      </c>
    </row>
    <row r="22" spans="1:21" ht="15.75" customHeight="1">
      <c r="A22" s="10">
        <v>26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10">
        <v>27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28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10">
        <v>22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-11.48</v>
      </c>
      <c r="F25" s="152">
        <v>4</v>
      </c>
      <c r="G25" s="75">
        <f t="shared" si="0"/>
        <v>0.4</v>
      </c>
      <c r="H25" s="153">
        <f t="shared" si="1"/>
        <v>-11.08</v>
      </c>
      <c r="I25" s="23">
        <v>2</v>
      </c>
      <c r="J25" s="151">
        <v>-12.54</v>
      </c>
      <c r="K25" s="152">
        <v>10</v>
      </c>
      <c r="L25" s="8">
        <f t="shared" si="2"/>
        <v>1</v>
      </c>
      <c r="M25" s="153">
        <f t="shared" si="3"/>
        <v>-11.54</v>
      </c>
      <c r="N25" s="23">
        <v>3</v>
      </c>
      <c r="O25" s="154">
        <f t="shared" si="4"/>
        <v>-24.02</v>
      </c>
      <c r="P25" s="76">
        <f t="shared" si="5"/>
        <v>1.4</v>
      </c>
      <c r="Q25" s="155">
        <f t="shared" si="6"/>
        <v>-22.619999999999997</v>
      </c>
      <c r="R25" s="77">
        <f t="shared" si="7"/>
        <v>5</v>
      </c>
      <c r="S25" s="106"/>
      <c r="T25" s="78"/>
      <c r="U25" s="79">
        <f aca="true" t="shared" si="8" ref="U25:U33">R25+S25+T25</f>
        <v>5</v>
      </c>
    </row>
    <row r="26" spans="1:21" ht="15.75" customHeight="1">
      <c r="A26" s="10">
        <v>14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>
        <v>-17.84</v>
      </c>
      <c r="F26" s="152">
        <v>4</v>
      </c>
      <c r="G26" s="75">
        <f t="shared" si="0"/>
        <v>0.4</v>
      </c>
      <c r="H26" s="153">
        <f t="shared" si="1"/>
        <v>-17.44</v>
      </c>
      <c r="I26" s="23">
        <v>1</v>
      </c>
      <c r="J26" s="151">
        <v>10.02</v>
      </c>
      <c r="K26" s="152">
        <v>70</v>
      </c>
      <c r="L26" s="8">
        <f t="shared" si="2"/>
        <v>7</v>
      </c>
      <c r="M26" s="153">
        <f t="shared" si="3"/>
        <v>17.02</v>
      </c>
      <c r="N26" s="23">
        <v>20</v>
      </c>
      <c r="O26" s="154">
        <f t="shared" si="4"/>
        <v>-7.82</v>
      </c>
      <c r="P26" s="76">
        <f t="shared" si="5"/>
        <v>7.4</v>
      </c>
      <c r="Q26" s="155">
        <f t="shared" si="6"/>
        <v>-0.4200000000000017</v>
      </c>
      <c r="R26" s="77">
        <f t="shared" si="7"/>
        <v>21</v>
      </c>
      <c r="S26" s="106"/>
      <c r="T26" s="78"/>
      <c r="U26" s="79">
        <f t="shared" si="8"/>
        <v>21</v>
      </c>
    </row>
    <row r="27" spans="1:21" ht="15.75" customHeight="1">
      <c r="A27" s="10">
        <v>10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-3.02</v>
      </c>
      <c r="F27" s="152">
        <v>64</v>
      </c>
      <c r="G27" s="75">
        <f t="shared" si="0"/>
        <v>6.4</v>
      </c>
      <c r="H27" s="153">
        <f t="shared" si="1"/>
        <v>3.3800000000000003</v>
      </c>
      <c r="I27" s="23">
        <v>11</v>
      </c>
      <c r="J27" s="151">
        <v>3.84</v>
      </c>
      <c r="K27" s="152">
        <v>54</v>
      </c>
      <c r="L27" s="8">
        <f t="shared" si="2"/>
        <v>5.4</v>
      </c>
      <c r="M27" s="153">
        <f t="shared" si="3"/>
        <v>9.24</v>
      </c>
      <c r="N27" s="23">
        <v>15</v>
      </c>
      <c r="O27" s="154">
        <f t="shared" si="4"/>
        <v>0.8199999999999998</v>
      </c>
      <c r="P27" s="76">
        <f t="shared" si="5"/>
        <v>11.8</v>
      </c>
      <c r="Q27" s="155">
        <f t="shared" si="6"/>
        <v>12.620000000000001</v>
      </c>
      <c r="R27" s="77">
        <f t="shared" si="7"/>
        <v>26</v>
      </c>
      <c r="S27" s="106"/>
      <c r="T27" s="78">
        <v>1</v>
      </c>
      <c r="U27" s="79">
        <f t="shared" si="8"/>
        <v>27</v>
      </c>
    </row>
    <row r="28" spans="1:21" ht="15.75" customHeight="1">
      <c r="A28" s="10">
        <v>17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3.46</v>
      </c>
      <c r="F28" s="152">
        <v>40</v>
      </c>
      <c r="G28" s="75">
        <f t="shared" si="0"/>
        <v>4</v>
      </c>
      <c r="H28" s="153">
        <f t="shared" si="1"/>
        <v>7.46</v>
      </c>
      <c r="I28" s="23">
        <v>15</v>
      </c>
      <c r="J28" s="151">
        <v>-17.72</v>
      </c>
      <c r="K28" s="152">
        <v>26</v>
      </c>
      <c r="L28" s="8">
        <f t="shared" si="2"/>
        <v>2.6</v>
      </c>
      <c r="M28" s="153">
        <f t="shared" si="3"/>
        <v>-15.12</v>
      </c>
      <c r="N28" s="23">
        <v>2</v>
      </c>
      <c r="O28" s="154">
        <f t="shared" si="4"/>
        <v>-14.259999999999998</v>
      </c>
      <c r="P28" s="76">
        <f t="shared" si="5"/>
        <v>6.6</v>
      </c>
      <c r="Q28" s="155">
        <f t="shared" si="6"/>
        <v>-7.659999999999999</v>
      </c>
      <c r="R28" s="77">
        <f t="shared" si="7"/>
        <v>17</v>
      </c>
      <c r="S28" s="106"/>
      <c r="T28" s="78"/>
      <c r="U28" s="79">
        <f t="shared" si="8"/>
        <v>17</v>
      </c>
    </row>
    <row r="29" spans="1:21" ht="15.75" customHeight="1">
      <c r="A29" s="10">
        <v>5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16.36</v>
      </c>
      <c r="F29" s="152">
        <v>103</v>
      </c>
      <c r="G29" s="75">
        <f t="shared" si="0"/>
        <v>10.3</v>
      </c>
      <c r="H29" s="153">
        <f t="shared" si="1"/>
        <v>26.66</v>
      </c>
      <c r="I29" s="23">
        <v>21</v>
      </c>
      <c r="J29" s="151">
        <v>-12.68</v>
      </c>
      <c r="K29" s="152">
        <v>138</v>
      </c>
      <c r="L29" s="8">
        <f t="shared" si="2"/>
        <v>13.8</v>
      </c>
      <c r="M29" s="153">
        <f t="shared" si="3"/>
        <v>1.120000000000001</v>
      </c>
      <c r="N29" s="23">
        <v>10</v>
      </c>
      <c r="O29" s="154">
        <f t="shared" si="4"/>
        <v>3.6799999999999997</v>
      </c>
      <c r="P29" s="76">
        <f t="shared" si="5"/>
        <v>24.1</v>
      </c>
      <c r="Q29" s="155">
        <f t="shared" si="6"/>
        <v>27.78</v>
      </c>
      <c r="R29" s="77">
        <f t="shared" si="7"/>
        <v>31</v>
      </c>
      <c r="S29" s="106"/>
      <c r="T29" s="78">
        <v>3</v>
      </c>
      <c r="U29" s="79">
        <f t="shared" si="8"/>
        <v>34</v>
      </c>
    </row>
    <row r="30" spans="1:21" ht="15.75" customHeight="1">
      <c r="A30" s="10">
        <v>13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-3</v>
      </c>
      <c r="F30" s="152">
        <v>11</v>
      </c>
      <c r="G30" s="75">
        <f t="shared" si="0"/>
        <v>1.1</v>
      </c>
      <c r="H30" s="153">
        <f t="shared" si="1"/>
        <v>-1.9</v>
      </c>
      <c r="I30" s="23">
        <v>8</v>
      </c>
      <c r="J30" s="151">
        <v>5.52</v>
      </c>
      <c r="K30" s="152">
        <v>8</v>
      </c>
      <c r="L30" s="8">
        <f t="shared" si="2"/>
        <v>0.8</v>
      </c>
      <c r="M30" s="153">
        <f t="shared" si="3"/>
        <v>6.319999999999999</v>
      </c>
      <c r="N30" s="23">
        <v>13</v>
      </c>
      <c r="O30" s="154">
        <f t="shared" si="4"/>
        <v>2.5199999999999996</v>
      </c>
      <c r="P30" s="76">
        <f t="shared" si="5"/>
        <v>1.9000000000000001</v>
      </c>
      <c r="Q30" s="155">
        <f t="shared" si="6"/>
        <v>4.42</v>
      </c>
      <c r="R30" s="77">
        <f t="shared" si="7"/>
        <v>21</v>
      </c>
      <c r="S30" s="106"/>
      <c r="T30" s="78"/>
      <c r="U30" s="79">
        <f t="shared" si="8"/>
        <v>21</v>
      </c>
    </row>
    <row r="31" spans="1:21" ht="15.75" customHeight="1">
      <c r="A31" s="10">
        <v>19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>
        <v>1.96</v>
      </c>
      <c r="F31" s="152">
        <v>20</v>
      </c>
      <c r="G31" s="75">
        <f t="shared" si="0"/>
        <v>2</v>
      </c>
      <c r="H31" s="153">
        <f t="shared" si="1"/>
        <v>3.96</v>
      </c>
      <c r="I31" s="23">
        <v>12</v>
      </c>
      <c r="J31" s="151">
        <v>-16.3</v>
      </c>
      <c r="K31" s="152"/>
      <c r="L31" s="8">
        <f t="shared" si="2"/>
        <v>0</v>
      </c>
      <c r="M31" s="153">
        <f t="shared" si="3"/>
        <v>-16.3</v>
      </c>
      <c r="N31" s="23">
        <v>1</v>
      </c>
      <c r="O31" s="154">
        <f t="shared" si="4"/>
        <v>-14.34</v>
      </c>
      <c r="P31" s="76">
        <f t="shared" si="5"/>
        <v>2</v>
      </c>
      <c r="Q31" s="155">
        <f t="shared" si="6"/>
        <v>-12.34</v>
      </c>
      <c r="R31" s="77">
        <f t="shared" si="7"/>
        <v>13</v>
      </c>
      <c r="S31" s="106"/>
      <c r="T31" s="78"/>
      <c r="U31" s="79">
        <f t="shared" si="8"/>
        <v>13</v>
      </c>
    </row>
    <row r="32" spans="1:21" ht="15.75" customHeight="1">
      <c r="A32" s="10">
        <v>2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7.78</v>
      </c>
      <c r="F32" s="152">
        <v>102</v>
      </c>
      <c r="G32" s="75">
        <f t="shared" si="0"/>
        <v>10.200000000000001</v>
      </c>
      <c r="H32" s="153">
        <f t="shared" si="1"/>
        <v>17.98</v>
      </c>
      <c r="I32" s="23">
        <v>20</v>
      </c>
      <c r="J32" s="151">
        <v>11.28</v>
      </c>
      <c r="K32" s="152">
        <v>56</v>
      </c>
      <c r="L32" s="8">
        <f t="shared" si="2"/>
        <v>5.6000000000000005</v>
      </c>
      <c r="M32" s="153">
        <f t="shared" si="3"/>
        <v>16.88</v>
      </c>
      <c r="N32" s="23">
        <v>19</v>
      </c>
      <c r="O32" s="154">
        <f t="shared" si="4"/>
        <v>19.06</v>
      </c>
      <c r="P32" s="76">
        <f t="shared" si="5"/>
        <v>15.8</v>
      </c>
      <c r="Q32" s="155">
        <f t="shared" si="6"/>
        <v>34.86</v>
      </c>
      <c r="R32" s="77">
        <f t="shared" si="7"/>
        <v>39</v>
      </c>
      <c r="S32" s="106">
        <v>2</v>
      </c>
      <c r="T32" s="78">
        <v>2</v>
      </c>
      <c r="U32" s="79">
        <f t="shared" si="8"/>
        <v>43</v>
      </c>
    </row>
    <row r="33" spans="1:21" ht="15.75" customHeight="1">
      <c r="A33" s="10">
        <v>12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8.98</v>
      </c>
      <c r="F33" s="152">
        <v>34</v>
      </c>
      <c r="G33" s="75">
        <f t="shared" si="0"/>
        <v>3.4000000000000004</v>
      </c>
      <c r="H33" s="153">
        <f t="shared" si="1"/>
        <v>12.38</v>
      </c>
      <c r="I33" s="23">
        <v>18</v>
      </c>
      <c r="J33" s="151">
        <v>-9.34</v>
      </c>
      <c r="K33" s="152">
        <v>56</v>
      </c>
      <c r="L33" s="8">
        <f t="shared" si="2"/>
        <v>5.6000000000000005</v>
      </c>
      <c r="M33" s="153">
        <f t="shared" si="3"/>
        <v>-3.7399999999999993</v>
      </c>
      <c r="N33" s="23">
        <v>6</v>
      </c>
      <c r="O33" s="154">
        <f t="shared" si="4"/>
        <v>-0.35999999999999943</v>
      </c>
      <c r="P33" s="76">
        <f t="shared" si="5"/>
        <v>9</v>
      </c>
      <c r="Q33" s="155">
        <f t="shared" si="6"/>
        <v>8.64</v>
      </c>
      <c r="R33" s="77">
        <f t="shared" si="7"/>
        <v>24</v>
      </c>
      <c r="S33" s="106"/>
      <c r="T33" s="78"/>
      <c r="U33" s="79">
        <f t="shared" si="8"/>
        <v>24</v>
      </c>
    </row>
    <row r="34" spans="1:21" ht="15.75" customHeight="1">
      <c r="A34" s="10">
        <v>29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10">
        <v>30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/>
      <c r="F35" s="152"/>
      <c r="G35" s="75">
        <f t="shared" si="0"/>
        <v>0</v>
      </c>
      <c r="H35" s="153">
        <f t="shared" si="1"/>
        <v>0</v>
      </c>
      <c r="I35" s="23"/>
      <c r="J35" s="151"/>
      <c r="K35" s="152"/>
      <c r="L35" s="8">
        <f t="shared" si="2"/>
        <v>0</v>
      </c>
      <c r="M35" s="153">
        <f t="shared" si="3"/>
        <v>0</v>
      </c>
      <c r="N35" s="23"/>
      <c r="O35" s="154">
        <f t="shared" si="4"/>
        <v>0</v>
      </c>
      <c r="P35" s="76">
        <f t="shared" si="5"/>
        <v>0</v>
      </c>
      <c r="Q35" s="155">
        <f t="shared" si="6"/>
        <v>0</v>
      </c>
      <c r="R35" s="77">
        <f t="shared" si="7"/>
        <v>0</v>
      </c>
      <c r="S35" s="106"/>
      <c r="T35" s="78"/>
      <c r="U35" s="156" t="s">
        <v>189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196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197</v>
      </c>
      <c r="C40" s="147"/>
      <c r="D40" s="147"/>
      <c r="E40" s="147"/>
      <c r="F40" s="147"/>
      <c r="H40" s="148">
        <v>60</v>
      </c>
      <c r="I40" s="207" t="s">
        <v>199</v>
      </c>
      <c r="J40" s="207"/>
      <c r="K40" s="140" t="s">
        <v>200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198</v>
      </c>
      <c r="C41" s="144"/>
      <c r="D41" s="144"/>
      <c r="E41" s="144"/>
      <c r="F41" s="144"/>
      <c r="H41" s="149">
        <v>80</v>
      </c>
      <c r="I41" s="208" t="s">
        <v>115</v>
      </c>
      <c r="J41" s="208"/>
      <c r="K41" s="138" t="s">
        <v>202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201</v>
      </c>
      <c r="C42" s="147"/>
      <c r="D42" s="147"/>
      <c r="E42" s="147"/>
      <c r="F42" s="147"/>
      <c r="H42" s="148">
        <v>100</v>
      </c>
      <c r="I42" s="207" t="s">
        <v>113</v>
      </c>
      <c r="J42" s="207"/>
      <c r="K42" s="140" t="s">
        <v>208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203</v>
      </c>
      <c r="C43" s="144"/>
      <c r="D43" s="144"/>
      <c r="E43" s="144"/>
      <c r="F43" s="144"/>
      <c r="H43" s="149">
        <v>60</v>
      </c>
      <c r="I43" s="208" t="s">
        <v>97</v>
      </c>
      <c r="J43" s="208"/>
      <c r="K43" s="138" t="s">
        <v>210</v>
      </c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 t="s">
        <v>204</v>
      </c>
      <c r="C44" s="147"/>
      <c r="D44" s="147"/>
      <c r="E44" s="147"/>
      <c r="F44" s="147"/>
      <c r="H44" s="148">
        <v>65</v>
      </c>
      <c r="I44" s="207" t="s">
        <v>138</v>
      </c>
      <c r="J44" s="207"/>
      <c r="K44" s="140" t="s">
        <v>213</v>
      </c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205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206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207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209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 t="s">
        <v>211</v>
      </c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 t="s">
        <v>212</v>
      </c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9:14" ht="12.75">
      <c r="I53" s="105"/>
      <c r="N53" s="105"/>
    </row>
    <row r="54" spans="9:14" ht="12.75">
      <c r="I54" s="105"/>
      <c r="N54" s="105"/>
    </row>
    <row r="55" spans="9:14" ht="12.75">
      <c r="I55" s="105"/>
      <c r="N55" s="105"/>
    </row>
    <row r="56" spans="2:22" ht="12.75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</row>
    <row r="57" spans="2:22" ht="12.75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</row>
    <row r="58" spans="2:22" ht="12.75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</row>
    <row r="59" spans="2:22" ht="12.75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</row>
    <row r="60" spans="2:22" ht="12.75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</row>
    <row r="61" spans="2:22" ht="12.7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</row>
    <row r="62" spans="2:22" ht="12.7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</row>
    <row r="63" spans="2:22" ht="12.7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Y63"/>
  <sheetViews>
    <sheetView showGridLines="0" zoomScale="90" zoomScaleNormal="90" zoomScalePageLayoutView="0" workbookViewId="0" topLeftCell="A1">
      <selection activeCell="K32" sqref="K32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193</v>
      </c>
      <c r="D4" s="22" t="s">
        <v>17</v>
      </c>
      <c r="E4" s="141">
        <f>SUM(E6:E27)</f>
        <v>0</v>
      </c>
      <c r="F4" s="213" t="s">
        <v>62</v>
      </c>
      <c r="G4" s="214"/>
      <c r="H4" s="214"/>
      <c r="I4" s="215"/>
      <c r="J4" s="141">
        <f>SUM(J6:J27)</f>
        <v>0</v>
      </c>
      <c r="K4" s="216" t="s">
        <v>63</v>
      </c>
      <c r="L4" s="214"/>
      <c r="M4" s="214"/>
      <c r="N4" s="215"/>
      <c r="O4" s="212" t="s">
        <v>23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HRÁČI!B4</f>
        <v>102</v>
      </c>
      <c r="C6" s="73" t="str">
        <f>HRÁČI!C4</f>
        <v>Leskovský  </v>
      </c>
      <c r="D6" s="74" t="str">
        <f>HRÁČI!D4</f>
        <v>Roman</v>
      </c>
      <c r="E6" s="151">
        <v>10.06</v>
      </c>
      <c r="F6" s="152">
        <v>5</v>
      </c>
      <c r="G6" s="75">
        <f aca="true" t="shared" si="0" ref="G6:G27">F6*0.1</f>
        <v>0.5</v>
      </c>
      <c r="H6" s="153">
        <f aca="true" t="shared" si="1" ref="H6:H27">E6+G6</f>
        <v>10.56</v>
      </c>
      <c r="I6" s="23">
        <v>17</v>
      </c>
      <c r="J6" s="151">
        <v>19.56</v>
      </c>
      <c r="K6" s="152">
        <v>103</v>
      </c>
      <c r="L6" s="8">
        <f aca="true" t="shared" si="2" ref="L6:L27">K6*0.1</f>
        <v>10.3</v>
      </c>
      <c r="M6" s="153">
        <f aca="true" t="shared" si="3" ref="M6:M27">J6+L6</f>
        <v>29.86</v>
      </c>
      <c r="N6" s="23">
        <v>22</v>
      </c>
      <c r="O6" s="154">
        <f aca="true" t="shared" si="4" ref="O6:O27">E6+J6</f>
        <v>29.619999999999997</v>
      </c>
      <c r="P6" s="76">
        <f aca="true" t="shared" si="5" ref="P6:P27">G6+L6</f>
        <v>10.8</v>
      </c>
      <c r="Q6" s="155">
        <f aca="true" t="shared" si="6" ref="Q6:Q27">H6+M6</f>
        <v>40.42</v>
      </c>
      <c r="R6" s="77">
        <f aca="true" t="shared" si="7" ref="R6:R27">I6+N6</f>
        <v>39</v>
      </c>
      <c r="S6" s="106">
        <v>3</v>
      </c>
      <c r="T6" s="78"/>
      <c r="U6" s="193">
        <f aca="true" t="shared" si="8" ref="U6:U27">R6+S6+T6</f>
        <v>42</v>
      </c>
      <c r="Y6" s="21"/>
    </row>
    <row r="7" spans="1:21" ht="15.75" customHeight="1">
      <c r="A7" s="10">
        <v>2</v>
      </c>
      <c r="B7" s="80">
        <f>HRÁČI!B29</f>
        <v>127</v>
      </c>
      <c r="C7" s="81" t="str">
        <f>HRÁČI!C29</f>
        <v>Gavula</v>
      </c>
      <c r="D7" s="82" t="str">
        <f>HRÁČI!D29</f>
        <v>Gabriel</v>
      </c>
      <c r="E7" s="151">
        <v>7.78</v>
      </c>
      <c r="F7" s="152">
        <v>102</v>
      </c>
      <c r="G7" s="75">
        <f t="shared" si="0"/>
        <v>10.200000000000001</v>
      </c>
      <c r="H7" s="153">
        <f t="shared" si="1"/>
        <v>17.98</v>
      </c>
      <c r="I7" s="23">
        <v>20</v>
      </c>
      <c r="J7" s="151">
        <v>11.28</v>
      </c>
      <c r="K7" s="152">
        <v>56</v>
      </c>
      <c r="L7" s="8">
        <f t="shared" si="2"/>
        <v>5.6000000000000005</v>
      </c>
      <c r="M7" s="153">
        <f t="shared" si="3"/>
        <v>16.88</v>
      </c>
      <c r="N7" s="23">
        <v>19</v>
      </c>
      <c r="O7" s="154">
        <f t="shared" si="4"/>
        <v>19.06</v>
      </c>
      <c r="P7" s="76">
        <f t="shared" si="5"/>
        <v>15.8</v>
      </c>
      <c r="Q7" s="155">
        <f t="shared" si="6"/>
        <v>34.86</v>
      </c>
      <c r="R7" s="77">
        <f t="shared" si="7"/>
        <v>39</v>
      </c>
      <c r="S7" s="106">
        <v>2</v>
      </c>
      <c r="T7" s="78">
        <v>2</v>
      </c>
      <c r="U7" s="79">
        <f t="shared" si="8"/>
        <v>43</v>
      </c>
    </row>
    <row r="8" spans="1:21" ht="15.75" customHeight="1">
      <c r="A8" s="10">
        <v>3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24.56</v>
      </c>
      <c r="F8" s="152">
        <v>102</v>
      </c>
      <c r="G8" s="75">
        <f t="shared" si="0"/>
        <v>10.200000000000001</v>
      </c>
      <c r="H8" s="153">
        <f t="shared" si="1"/>
        <v>34.76</v>
      </c>
      <c r="I8" s="23">
        <v>22</v>
      </c>
      <c r="J8" s="151">
        <v>2.26</v>
      </c>
      <c r="K8" s="152"/>
      <c r="L8" s="8">
        <f t="shared" si="2"/>
        <v>0</v>
      </c>
      <c r="M8" s="153">
        <f t="shared" si="3"/>
        <v>2.26</v>
      </c>
      <c r="N8" s="23">
        <v>11</v>
      </c>
      <c r="O8" s="154">
        <f t="shared" si="4"/>
        <v>26.82</v>
      </c>
      <c r="P8" s="76">
        <f t="shared" si="5"/>
        <v>10.200000000000001</v>
      </c>
      <c r="Q8" s="155">
        <f t="shared" si="6"/>
        <v>37.019999999999996</v>
      </c>
      <c r="R8" s="77">
        <f t="shared" si="7"/>
        <v>33</v>
      </c>
      <c r="S8" s="106">
        <v>1</v>
      </c>
      <c r="T8" s="78"/>
      <c r="U8" s="79">
        <f t="shared" si="8"/>
        <v>34</v>
      </c>
    </row>
    <row r="9" spans="1:21" ht="15.75" customHeight="1">
      <c r="A9" s="10">
        <v>4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2.2</v>
      </c>
      <c r="F9" s="152">
        <v>73</v>
      </c>
      <c r="G9" s="75">
        <f t="shared" si="0"/>
        <v>7.300000000000001</v>
      </c>
      <c r="H9" s="153">
        <f t="shared" si="1"/>
        <v>9.5</v>
      </c>
      <c r="I9" s="23">
        <v>16</v>
      </c>
      <c r="J9" s="151">
        <v>7.5</v>
      </c>
      <c r="K9" s="152">
        <v>32</v>
      </c>
      <c r="L9" s="8">
        <f t="shared" si="2"/>
        <v>3.2</v>
      </c>
      <c r="M9" s="153">
        <f t="shared" si="3"/>
        <v>10.7</v>
      </c>
      <c r="N9" s="23">
        <v>16</v>
      </c>
      <c r="O9" s="154">
        <f t="shared" si="4"/>
        <v>9.7</v>
      </c>
      <c r="P9" s="76">
        <f t="shared" si="5"/>
        <v>10.5</v>
      </c>
      <c r="Q9" s="155">
        <f t="shared" si="6"/>
        <v>20.2</v>
      </c>
      <c r="R9" s="77">
        <f t="shared" si="7"/>
        <v>32</v>
      </c>
      <c r="S9" s="106"/>
      <c r="T9" s="78"/>
      <c r="U9" s="79">
        <f t="shared" si="8"/>
        <v>32</v>
      </c>
    </row>
    <row r="10" spans="1:21" ht="15.75" customHeight="1">
      <c r="A10" s="10">
        <v>5</v>
      </c>
      <c r="B10" s="80">
        <f>HRÁČI!B26</f>
        <v>124</v>
      </c>
      <c r="C10" s="81" t="str">
        <f>HRÁČI!C26</f>
        <v>Biely</v>
      </c>
      <c r="D10" s="82" t="str">
        <f>HRÁČI!D26</f>
        <v>Peter</v>
      </c>
      <c r="E10" s="151">
        <v>16.36</v>
      </c>
      <c r="F10" s="152">
        <v>103</v>
      </c>
      <c r="G10" s="75">
        <f t="shared" si="0"/>
        <v>10.3</v>
      </c>
      <c r="H10" s="153">
        <f t="shared" si="1"/>
        <v>26.66</v>
      </c>
      <c r="I10" s="23">
        <v>21</v>
      </c>
      <c r="J10" s="151">
        <v>-12.68</v>
      </c>
      <c r="K10" s="152">
        <v>138</v>
      </c>
      <c r="L10" s="8">
        <f t="shared" si="2"/>
        <v>13.8</v>
      </c>
      <c r="M10" s="153">
        <f t="shared" si="3"/>
        <v>1.120000000000001</v>
      </c>
      <c r="N10" s="23">
        <v>10</v>
      </c>
      <c r="O10" s="154">
        <f t="shared" si="4"/>
        <v>3.6799999999999997</v>
      </c>
      <c r="P10" s="76">
        <f t="shared" si="5"/>
        <v>24.1</v>
      </c>
      <c r="Q10" s="155">
        <f t="shared" si="6"/>
        <v>27.78</v>
      </c>
      <c r="R10" s="77">
        <f t="shared" si="7"/>
        <v>31</v>
      </c>
      <c r="S10" s="106"/>
      <c r="T10" s="78">
        <v>3</v>
      </c>
      <c r="U10" s="79">
        <f t="shared" si="8"/>
        <v>34</v>
      </c>
    </row>
    <row r="11" spans="1:21" ht="15.75" customHeight="1">
      <c r="A11" s="10">
        <v>6</v>
      </c>
      <c r="B11" s="80">
        <f>HRÁČI!B17</f>
        <v>115</v>
      </c>
      <c r="C11" s="81" t="str">
        <f>HRÁČI!C17</f>
        <v>Rigo</v>
      </c>
      <c r="D11" s="82" t="str">
        <f>HRÁČI!D17</f>
        <v>Ľudovít</v>
      </c>
      <c r="E11" s="151">
        <v>3.84</v>
      </c>
      <c r="F11" s="152">
        <v>4</v>
      </c>
      <c r="G11" s="75">
        <f t="shared" si="0"/>
        <v>0.4</v>
      </c>
      <c r="H11" s="153">
        <f t="shared" si="1"/>
        <v>4.24</v>
      </c>
      <c r="I11" s="23">
        <v>14</v>
      </c>
      <c r="J11" s="151">
        <v>4.42</v>
      </c>
      <c r="K11" s="152">
        <v>100</v>
      </c>
      <c r="L11" s="8">
        <f t="shared" si="2"/>
        <v>10</v>
      </c>
      <c r="M11" s="153">
        <f t="shared" si="3"/>
        <v>14.42</v>
      </c>
      <c r="N11" s="23">
        <v>17</v>
      </c>
      <c r="O11" s="154">
        <f t="shared" si="4"/>
        <v>8.26</v>
      </c>
      <c r="P11" s="76">
        <f t="shared" si="5"/>
        <v>10.4</v>
      </c>
      <c r="Q11" s="155">
        <f t="shared" si="6"/>
        <v>18.66</v>
      </c>
      <c r="R11" s="77">
        <f t="shared" si="7"/>
        <v>31</v>
      </c>
      <c r="S11" s="106"/>
      <c r="T11" s="78"/>
      <c r="U11" s="79">
        <f t="shared" si="8"/>
        <v>31</v>
      </c>
    </row>
    <row r="12" spans="1:21" ht="15.75" customHeight="1">
      <c r="A12" s="10">
        <v>7</v>
      </c>
      <c r="B12" s="80">
        <f>HRÁČI!B18</f>
        <v>116</v>
      </c>
      <c r="C12" s="81" t="str">
        <f>HRÁČI!C18</f>
        <v>Učník</v>
      </c>
      <c r="D12" s="82" t="str">
        <f>HRÁČI!D18</f>
        <v>Stanislav</v>
      </c>
      <c r="E12" s="151">
        <v>4.78</v>
      </c>
      <c r="F12" s="152">
        <v>100</v>
      </c>
      <c r="G12" s="75">
        <f t="shared" si="0"/>
        <v>10</v>
      </c>
      <c r="H12" s="153">
        <f t="shared" si="1"/>
        <v>14.780000000000001</v>
      </c>
      <c r="I12" s="23">
        <v>19</v>
      </c>
      <c r="J12" s="151">
        <v>-0.86</v>
      </c>
      <c r="K12" s="152"/>
      <c r="L12" s="8">
        <f t="shared" si="2"/>
        <v>0</v>
      </c>
      <c r="M12" s="153">
        <f t="shared" si="3"/>
        <v>-0.86</v>
      </c>
      <c r="N12" s="23">
        <v>8</v>
      </c>
      <c r="O12" s="154">
        <f t="shared" si="4"/>
        <v>3.9200000000000004</v>
      </c>
      <c r="P12" s="76">
        <f t="shared" si="5"/>
        <v>10</v>
      </c>
      <c r="Q12" s="155">
        <f t="shared" si="6"/>
        <v>13.920000000000002</v>
      </c>
      <c r="R12" s="77">
        <f t="shared" si="7"/>
        <v>27</v>
      </c>
      <c r="S12" s="106"/>
      <c r="T12" s="78"/>
      <c r="U12" s="79">
        <f t="shared" si="8"/>
        <v>27</v>
      </c>
    </row>
    <row r="13" spans="1:21" ht="15.75" customHeight="1">
      <c r="A13" s="10">
        <v>8</v>
      </c>
      <c r="B13" s="80">
        <f>HRÁČI!B16</f>
        <v>114</v>
      </c>
      <c r="C13" s="81" t="str">
        <f>HRÁČI!C16</f>
        <v>Pecov</v>
      </c>
      <c r="D13" s="82" t="str">
        <f>HRÁČI!D16</f>
        <v>Ivan</v>
      </c>
      <c r="E13" s="151">
        <v>1.66</v>
      </c>
      <c r="F13" s="152">
        <v>24</v>
      </c>
      <c r="G13" s="75">
        <f t="shared" si="0"/>
        <v>2.4000000000000004</v>
      </c>
      <c r="H13" s="153">
        <f t="shared" si="1"/>
        <v>4.0600000000000005</v>
      </c>
      <c r="I13" s="23">
        <v>13</v>
      </c>
      <c r="J13" s="151">
        <v>8.04</v>
      </c>
      <c r="K13" s="152">
        <v>8</v>
      </c>
      <c r="L13" s="8">
        <f t="shared" si="2"/>
        <v>0.8</v>
      </c>
      <c r="M13" s="153">
        <f t="shared" si="3"/>
        <v>8.84</v>
      </c>
      <c r="N13" s="23">
        <v>14</v>
      </c>
      <c r="O13" s="154">
        <f t="shared" si="4"/>
        <v>9.7</v>
      </c>
      <c r="P13" s="76">
        <f t="shared" si="5"/>
        <v>3.2</v>
      </c>
      <c r="Q13" s="155">
        <f t="shared" si="6"/>
        <v>12.9</v>
      </c>
      <c r="R13" s="77">
        <f t="shared" si="7"/>
        <v>27</v>
      </c>
      <c r="S13" s="106"/>
      <c r="T13" s="78"/>
      <c r="U13" s="79">
        <f t="shared" si="8"/>
        <v>27</v>
      </c>
    </row>
    <row r="14" spans="1:21" ht="15.75" customHeight="1">
      <c r="A14" s="10">
        <v>9</v>
      </c>
      <c r="B14" s="80">
        <f>HRÁČI!B8</f>
        <v>106</v>
      </c>
      <c r="C14" s="81" t="str">
        <f>HRÁČI!C8</f>
        <v>Bisák </v>
      </c>
      <c r="D14" s="82" t="str">
        <f>HRÁČI!D8</f>
        <v>Viliam</v>
      </c>
      <c r="E14" s="151">
        <v>-6.84</v>
      </c>
      <c r="F14" s="152">
        <v>27</v>
      </c>
      <c r="G14" s="75">
        <f t="shared" si="0"/>
        <v>2.7</v>
      </c>
      <c r="H14" s="153">
        <f t="shared" si="1"/>
        <v>-4.14</v>
      </c>
      <c r="I14" s="23">
        <v>5</v>
      </c>
      <c r="J14" s="151">
        <v>19.14</v>
      </c>
      <c r="K14" s="152">
        <v>8</v>
      </c>
      <c r="L14" s="8">
        <f t="shared" si="2"/>
        <v>0.8</v>
      </c>
      <c r="M14" s="153">
        <f t="shared" si="3"/>
        <v>19.94</v>
      </c>
      <c r="N14" s="23">
        <v>21</v>
      </c>
      <c r="O14" s="154">
        <f t="shared" si="4"/>
        <v>12.3</v>
      </c>
      <c r="P14" s="76">
        <f t="shared" si="5"/>
        <v>3.5</v>
      </c>
      <c r="Q14" s="155">
        <f t="shared" si="6"/>
        <v>15.8</v>
      </c>
      <c r="R14" s="77">
        <f t="shared" si="7"/>
        <v>26</v>
      </c>
      <c r="S14" s="106"/>
      <c r="T14" s="78"/>
      <c r="U14" s="79">
        <f t="shared" si="8"/>
        <v>26</v>
      </c>
    </row>
    <row r="15" spans="1:21" ht="15.75" customHeight="1">
      <c r="A15" s="10">
        <v>10</v>
      </c>
      <c r="B15" s="80">
        <f>HRÁČI!B24</f>
        <v>122</v>
      </c>
      <c r="C15" s="81" t="str">
        <f>HRÁČI!C24</f>
        <v>Šereš</v>
      </c>
      <c r="D15" s="82" t="str">
        <f>HRÁČI!D24</f>
        <v>Karol</v>
      </c>
      <c r="E15" s="151">
        <v>-3.02</v>
      </c>
      <c r="F15" s="152">
        <v>64</v>
      </c>
      <c r="G15" s="75">
        <f t="shared" si="0"/>
        <v>6.4</v>
      </c>
      <c r="H15" s="153">
        <f t="shared" si="1"/>
        <v>3.3800000000000003</v>
      </c>
      <c r="I15" s="23">
        <v>11</v>
      </c>
      <c r="J15" s="151">
        <v>3.84</v>
      </c>
      <c r="K15" s="152">
        <v>54</v>
      </c>
      <c r="L15" s="8">
        <f t="shared" si="2"/>
        <v>5.4</v>
      </c>
      <c r="M15" s="153">
        <f t="shared" si="3"/>
        <v>9.24</v>
      </c>
      <c r="N15" s="23">
        <v>15</v>
      </c>
      <c r="O15" s="154">
        <f t="shared" si="4"/>
        <v>0.8199999999999998</v>
      </c>
      <c r="P15" s="76">
        <f t="shared" si="5"/>
        <v>11.8</v>
      </c>
      <c r="Q15" s="155">
        <f t="shared" si="6"/>
        <v>12.620000000000001</v>
      </c>
      <c r="R15" s="77">
        <f t="shared" si="7"/>
        <v>26</v>
      </c>
      <c r="S15" s="106"/>
      <c r="T15" s="78">
        <v>1</v>
      </c>
      <c r="U15" s="79">
        <f t="shared" si="8"/>
        <v>27</v>
      </c>
    </row>
    <row r="16" spans="1:21" ht="15.75" customHeight="1">
      <c r="A16" s="10">
        <v>11</v>
      </c>
      <c r="B16" s="80">
        <f>HRÁČI!B10</f>
        <v>108</v>
      </c>
      <c r="C16" s="81" t="str">
        <f>HRÁČI!C10</f>
        <v>Vavríková</v>
      </c>
      <c r="D16" s="82" t="str">
        <f>HRÁČI!D10</f>
        <v>Lucia</v>
      </c>
      <c r="E16" s="151">
        <v>-2.68</v>
      </c>
      <c r="F16" s="152"/>
      <c r="G16" s="75">
        <f t="shared" si="0"/>
        <v>0</v>
      </c>
      <c r="H16" s="153">
        <f t="shared" si="1"/>
        <v>-2.68</v>
      </c>
      <c r="I16" s="23">
        <v>7</v>
      </c>
      <c r="J16" s="151">
        <v>10.52</v>
      </c>
      <c r="K16" s="152">
        <v>60</v>
      </c>
      <c r="L16" s="8">
        <f t="shared" si="2"/>
        <v>6</v>
      </c>
      <c r="M16" s="153">
        <f t="shared" si="3"/>
        <v>16.52</v>
      </c>
      <c r="N16" s="23">
        <v>18</v>
      </c>
      <c r="O16" s="154">
        <f t="shared" si="4"/>
        <v>7.84</v>
      </c>
      <c r="P16" s="76">
        <f t="shared" si="5"/>
        <v>6</v>
      </c>
      <c r="Q16" s="155">
        <f t="shared" si="6"/>
        <v>13.84</v>
      </c>
      <c r="R16" s="77">
        <f t="shared" si="7"/>
        <v>25</v>
      </c>
      <c r="S16" s="106"/>
      <c r="T16" s="78"/>
      <c r="U16" s="79">
        <f t="shared" si="8"/>
        <v>25</v>
      </c>
    </row>
    <row r="17" spans="1:21" ht="15.75" customHeight="1">
      <c r="A17" s="10">
        <v>12</v>
      </c>
      <c r="B17" s="80">
        <f>HRÁČI!B30</f>
        <v>128</v>
      </c>
      <c r="C17" s="81" t="str">
        <f>HRÁČI!C30</f>
        <v>Alfoldy</v>
      </c>
      <c r="D17" s="82" t="str">
        <f>HRÁČI!D30</f>
        <v>František</v>
      </c>
      <c r="E17" s="151">
        <v>8.98</v>
      </c>
      <c r="F17" s="152">
        <v>34</v>
      </c>
      <c r="G17" s="75">
        <f t="shared" si="0"/>
        <v>3.4000000000000004</v>
      </c>
      <c r="H17" s="153">
        <f t="shared" si="1"/>
        <v>12.38</v>
      </c>
      <c r="I17" s="23">
        <v>18</v>
      </c>
      <c r="J17" s="151">
        <v>-9.34</v>
      </c>
      <c r="K17" s="152">
        <v>56</v>
      </c>
      <c r="L17" s="8">
        <f t="shared" si="2"/>
        <v>5.6000000000000005</v>
      </c>
      <c r="M17" s="153">
        <f t="shared" si="3"/>
        <v>-3.7399999999999993</v>
      </c>
      <c r="N17" s="23">
        <v>6</v>
      </c>
      <c r="O17" s="154">
        <f t="shared" si="4"/>
        <v>-0.35999999999999943</v>
      </c>
      <c r="P17" s="76">
        <f t="shared" si="5"/>
        <v>9</v>
      </c>
      <c r="Q17" s="155">
        <f t="shared" si="6"/>
        <v>8.64</v>
      </c>
      <c r="R17" s="77">
        <f t="shared" si="7"/>
        <v>24</v>
      </c>
      <c r="S17" s="106"/>
      <c r="T17" s="78"/>
      <c r="U17" s="79">
        <f t="shared" si="8"/>
        <v>24</v>
      </c>
    </row>
    <row r="18" spans="1:21" ht="15.75" customHeight="1">
      <c r="A18" s="10">
        <v>13</v>
      </c>
      <c r="B18" s="80">
        <f>HRÁČI!B27</f>
        <v>125</v>
      </c>
      <c r="C18" s="81" t="str">
        <f>HRÁČI!C27</f>
        <v>Slivovič</v>
      </c>
      <c r="D18" s="82" t="str">
        <f>HRÁČI!D27</f>
        <v>Michal</v>
      </c>
      <c r="E18" s="151">
        <v>-3</v>
      </c>
      <c r="F18" s="152">
        <v>11</v>
      </c>
      <c r="G18" s="75">
        <f t="shared" si="0"/>
        <v>1.1</v>
      </c>
      <c r="H18" s="153">
        <f t="shared" si="1"/>
        <v>-1.9</v>
      </c>
      <c r="I18" s="23">
        <v>8</v>
      </c>
      <c r="J18" s="151">
        <v>5.52</v>
      </c>
      <c r="K18" s="152">
        <v>8</v>
      </c>
      <c r="L18" s="8">
        <f t="shared" si="2"/>
        <v>0.8</v>
      </c>
      <c r="M18" s="153">
        <f t="shared" si="3"/>
        <v>6.319999999999999</v>
      </c>
      <c r="N18" s="23">
        <v>13</v>
      </c>
      <c r="O18" s="154">
        <f t="shared" si="4"/>
        <v>2.5199999999999996</v>
      </c>
      <c r="P18" s="76">
        <f t="shared" si="5"/>
        <v>1.9000000000000001</v>
      </c>
      <c r="Q18" s="155">
        <f t="shared" si="6"/>
        <v>4.42</v>
      </c>
      <c r="R18" s="77">
        <f t="shared" si="7"/>
        <v>21</v>
      </c>
      <c r="S18" s="106"/>
      <c r="T18" s="78"/>
      <c r="U18" s="79">
        <f t="shared" si="8"/>
        <v>21</v>
      </c>
    </row>
    <row r="19" spans="1:21" ht="15.75" customHeight="1">
      <c r="A19" s="10">
        <v>14</v>
      </c>
      <c r="B19" s="80">
        <f>HRÁČI!B23</f>
        <v>121</v>
      </c>
      <c r="C19" s="81" t="str">
        <f>HRÁČI!C23</f>
        <v>Svätojánsky</v>
      </c>
      <c r="D19" s="82" t="str">
        <f>HRÁČI!D23</f>
        <v>Daniel</v>
      </c>
      <c r="E19" s="151">
        <v>-17.84</v>
      </c>
      <c r="F19" s="152">
        <v>4</v>
      </c>
      <c r="G19" s="75">
        <f t="shared" si="0"/>
        <v>0.4</v>
      </c>
      <c r="H19" s="153">
        <f t="shared" si="1"/>
        <v>-17.44</v>
      </c>
      <c r="I19" s="23">
        <v>1</v>
      </c>
      <c r="J19" s="151">
        <v>10.02</v>
      </c>
      <c r="K19" s="152">
        <v>70</v>
      </c>
      <c r="L19" s="8">
        <f t="shared" si="2"/>
        <v>7</v>
      </c>
      <c r="M19" s="153">
        <f t="shared" si="3"/>
        <v>17.02</v>
      </c>
      <c r="N19" s="23">
        <v>20</v>
      </c>
      <c r="O19" s="154">
        <f t="shared" si="4"/>
        <v>-7.82</v>
      </c>
      <c r="P19" s="76">
        <f t="shared" si="5"/>
        <v>7.4</v>
      </c>
      <c r="Q19" s="155">
        <f t="shared" si="6"/>
        <v>-0.4200000000000017</v>
      </c>
      <c r="R19" s="77">
        <f t="shared" si="7"/>
        <v>21</v>
      </c>
      <c r="S19" s="106"/>
      <c r="T19" s="78"/>
      <c r="U19" s="79">
        <f t="shared" si="8"/>
        <v>21</v>
      </c>
    </row>
    <row r="20" spans="1:21" ht="15.75" customHeight="1">
      <c r="A20" s="10">
        <v>15</v>
      </c>
      <c r="B20" s="80">
        <f>HRÁČI!B9</f>
        <v>107</v>
      </c>
      <c r="C20" s="81" t="str">
        <f>HRÁČI!C9</f>
        <v>Hegyi </v>
      </c>
      <c r="D20" s="82" t="str">
        <f>HRÁČI!D9</f>
        <v>Juraj</v>
      </c>
      <c r="E20" s="151">
        <v>-13.36</v>
      </c>
      <c r="F20" s="152">
        <v>118</v>
      </c>
      <c r="G20" s="75">
        <f t="shared" si="0"/>
        <v>11.8</v>
      </c>
      <c r="H20" s="153">
        <f t="shared" si="1"/>
        <v>-1.5599999999999987</v>
      </c>
      <c r="I20" s="23">
        <v>9</v>
      </c>
      <c r="J20" s="151">
        <v>-11.02</v>
      </c>
      <c r="K20" s="152">
        <v>102</v>
      </c>
      <c r="L20" s="8">
        <f t="shared" si="2"/>
        <v>10.200000000000001</v>
      </c>
      <c r="M20" s="153">
        <f t="shared" si="3"/>
        <v>-0.8199999999999985</v>
      </c>
      <c r="N20" s="23">
        <v>9</v>
      </c>
      <c r="O20" s="154">
        <f t="shared" si="4"/>
        <v>-24.38</v>
      </c>
      <c r="P20" s="76">
        <f t="shared" si="5"/>
        <v>22</v>
      </c>
      <c r="Q20" s="155">
        <f t="shared" si="6"/>
        <v>-2.3799999999999972</v>
      </c>
      <c r="R20" s="77">
        <f t="shared" si="7"/>
        <v>18</v>
      </c>
      <c r="S20" s="106"/>
      <c r="T20" s="78"/>
      <c r="U20" s="79">
        <f t="shared" si="8"/>
        <v>18</v>
      </c>
    </row>
    <row r="21" spans="1:21" ht="15.75" customHeight="1">
      <c r="A21" s="10">
        <v>16</v>
      </c>
      <c r="B21" s="80">
        <f>HRÁČI!B13</f>
        <v>111</v>
      </c>
      <c r="C21" s="81" t="str">
        <f>HRÁČI!C13</f>
        <v>Andraščíková  </v>
      </c>
      <c r="D21" s="82" t="str">
        <f>HRÁČI!D13</f>
        <v>Katarína</v>
      </c>
      <c r="E21" s="151">
        <v>0.82</v>
      </c>
      <c r="F21" s="152">
        <v>20</v>
      </c>
      <c r="G21" s="75">
        <f t="shared" si="0"/>
        <v>2</v>
      </c>
      <c r="H21" s="153">
        <f t="shared" si="1"/>
        <v>2.82</v>
      </c>
      <c r="I21" s="23">
        <v>10</v>
      </c>
      <c r="J21" s="151">
        <v>-5.02</v>
      </c>
      <c r="K21" s="152">
        <v>18</v>
      </c>
      <c r="L21" s="8">
        <f t="shared" si="2"/>
        <v>1.8</v>
      </c>
      <c r="M21" s="153">
        <f t="shared" si="3"/>
        <v>-3.2199999999999998</v>
      </c>
      <c r="N21" s="23">
        <v>7</v>
      </c>
      <c r="O21" s="154">
        <f t="shared" si="4"/>
        <v>-4.199999999999999</v>
      </c>
      <c r="P21" s="76">
        <f t="shared" si="5"/>
        <v>3.8</v>
      </c>
      <c r="Q21" s="155">
        <f t="shared" si="6"/>
        <v>-0.3999999999999999</v>
      </c>
      <c r="R21" s="77">
        <f t="shared" si="7"/>
        <v>17</v>
      </c>
      <c r="S21" s="106"/>
      <c r="T21" s="78"/>
      <c r="U21" s="79">
        <f t="shared" si="8"/>
        <v>17</v>
      </c>
    </row>
    <row r="22" spans="1:21" ht="15.75" customHeight="1">
      <c r="A22" s="10">
        <v>17</v>
      </c>
      <c r="B22" s="80">
        <f>HRÁČI!B25</f>
        <v>123</v>
      </c>
      <c r="C22" s="81" t="str">
        <f>HRÁČI!C25</f>
        <v>Jamečný</v>
      </c>
      <c r="D22" s="82" t="str">
        <f>HRÁČI!D25</f>
        <v>Milan</v>
      </c>
      <c r="E22" s="151">
        <v>3.46</v>
      </c>
      <c r="F22" s="152">
        <v>40</v>
      </c>
      <c r="G22" s="75">
        <f t="shared" si="0"/>
        <v>4</v>
      </c>
      <c r="H22" s="153">
        <f t="shared" si="1"/>
        <v>7.46</v>
      </c>
      <c r="I22" s="23">
        <v>15</v>
      </c>
      <c r="J22" s="151">
        <v>-17.72</v>
      </c>
      <c r="K22" s="152">
        <v>26</v>
      </c>
      <c r="L22" s="8">
        <f t="shared" si="2"/>
        <v>2.6</v>
      </c>
      <c r="M22" s="153">
        <f t="shared" si="3"/>
        <v>-15.12</v>
      </c>
      <c r="N22" s="23">
        <v>2</v>
      </c>
      <c r="O22" s="154">
        <f t="shared" si="4"/>
        <v>-14.259999999999998</v>
      </c>
      <c r="P22" s="76">
        <f t="shared" si="5"/>
        <v>6.6</v>
      </c>
      <c r="Q22" s="155">
        <f t="shared" si="6"/>
        <v>-7.659999999999999</v>
      </c>
      <c r="R22" s="77">
        <f t="shared" si="7"/>
        <v>17</v>
      </c>
      <c r="S22" s="106"/>
      <c r="T22" s="78"/>
      <c r="U22" s="79">
        <f t="shared" si="8"/>
        <v>17</v>
      </c>
    </row>
    <row r="23" spans="1:21" ht="15.75" customHeight="1">
      <c r="A23" s="10">
        <v>18</v>
      </c>
      <c r="B23" s="80">
        <f>HRÁČI!B11</f>
        <v>109</v>
      </c>
      <c r="C23" s="81" t="str">
        <f>HRÁČI!C11</f>
        <v>Andraščíková  </v>
      </c>
      <c r="D23" s="82" t="str">
        <f>HRÁČI!D11</f>
        <v>Beáta</v>
      </c>
      <c r="E23" s="151">
        <v>-8.2</v>
      </c>
      <c r="F23" s="152"/>
      <c r="G23" s="75">
        <f t="shared" si="0"/>
        <v>0</v>
      </c>
      <c r="H23" s="153">
        <f t="shared" si="1"/>
        <v>-8.2</v>
      </c>
      <c r="I23" s="23">
        <v>3</v>
      </c>
      <c r="J23" s="151">
        <v>2.52</v>
      </c>
      <c r="K23" s="152">
        <v>34</v>
      </c>
      <c r="L23" s="8">
        <f t="shared" si="2"/>
        <v>3.4000000000000004</v>
      </c>
      <c r="M23" s="153">
        <f t="shared" si="3"/>
        <v>5.92</v>
      </c>
      <c r="N23" s="23">
        <v>12</v>
      </c>
      <c r="O23" s="154">
        <f t="shared" si="4"/>
        <v>-5.68</v>
      </c>
      <c r="P23" s="76">
        <f t="shared" si="5"/>
        <v>3.4000000000000004</v>
      </c>
      <c r="Q23" s="155">
        <f t="shared" si="6"/>
        <v>-2.2799999999999994</v>
      </c>
      <c r="R23" s="77">
        <f t="shared" si="7"/>
        <v>15</v>
      </c>
      <c r="S23" s="106"/>
      <c r="T23" s="78"/>
      <c r="U23" s="79">
        <f t="shared" si="8"/>
        <v>15</v>
      </c>
    </row>
    <row r="24" spans="1:21" ht="15.75" customHeight="1">
      <c r="A24" s="10">
        <v>19</v>
      </c>
      <c r="B24" s="80">
        <f>HRÁČI!B28</f>
        <v>126</v>
      </c>
      <c r="C24" s="81" t="str">
        <f>HRÁČI!C28</f>
        <v>Dohnány</v>
      </c>
      <c r="D24" s="82" t="str">
        <f>HRÁČI!D28</f>
        <v>Roman</v>
      </c>
      <c r="E24" s="151">
        <v>1.96</v>
      </c>
      <c r="F24" s="152">
        <v>20</v>
      </c>
      <c r="G24" s="75">
        <f t="shared" si="0"/>
        <v>2</v>
      </c>
      <c r="H24" s="153">
        <f t="shared" si="1"/>
        <v>3.96</v>
      </c>
      <c r="I24" s="23">
        <v>12</v>
      </c>
      <c r="J24" s="151">
        <v>-16.3</v>
      </c>
      <c r="K24" s="152"/>
      <c r="L24" s="8">
        <f t="shared" si="2"/>
        <v>0</v>
      </c>
      <c r="M24" s="153">
        <f t="shared" si="3"/>
        <v>-16.3</v>
      </c>
      <c r="N24" s="23">
        <v>1</v>
      </c>
      <c r="O24" s="154">
        <f t="shared" si="4"/>
        <v>-14.34</v>
      </c>
      <c r="P24" s="76">
        <f t="shared" si="5"/>
        <v>2</v>
      </c>
      <c r="Q24" s="155">
        <f t="shared" si="6"/>
        <v>-12.34</v>
      </c>
      <c r="R24" s="77">
        <f t="shared" si="7"/>
        <v>13</v>
      </c>
      <c r="S24" s="106"/>
      <c r="T24" s="78"/>
      <c r="U24" s="79">
        <f t="shared" si="8"/>
        <v>13</v>
      </c>
    </row>
    <row r="25" spans="1:21" ht="15.75" customHeight="1">
      <c r="A25" s="10">
        <v>20</v>
      </c>
      <c r="B25" s="80">
        <f>HRÁČI!B15</f>
        <v>113</v>
      </c>
      <c r="C25" s="81" t="str">
        <f>HRÁČI!C15</f>
        <v>Danics</v>
      </c>
      <c r="D25" s="82" t="str">
        <f>HRÁČI!D15</f>
        <v>Erich</v>
      </c>
      <c r="E25" s="151">
        <v>-10.28</v>
      </c>
      <c r="F25" s="152">
        <v>64</v>
      </c>
      <c r="G25" s="75">
        <f t="shared" si="0"/>
        <v>6.4</v>
      </c>
      <c r="H25" s="153">
        <f t="shared" si="1"/>
        <v>-3.879999999999999</v>
      </c>
      <c r="I25" s="23">
        <v>6</v>
      </c>
      <c r="J25" s="151">
        <v>-8.32</v>
      </c>
      <c r="K25" s="152">
        <v>23</v>
      </c>
      <c r="L25" s="8">
        <f t="shared" si="2"/>
        <v>2.3000000000000003</v>
      </c>
      <c r="M25" s="153">
        <f t="shared" si="3"/>
        <v>-6.02</v>
      </c>
      <c r="N25" s="23">
        <v>5</v>
      </c>
      <c r="O25" s="154">
        <f t="shared" si="4"/>
        <v>-18.6</v>
      </c>
      <c r="P25" s="76">
        <f t="shared" si="5"/>
        <v>8.700000000000001</v>
      </c>
      <c r="Q25" s="155">
        <f t="shared" si="6"/>
        <v>-9.899999999999999</v>
      </c>
      <c r="R25" s="77">
        <f t="shared" si="7"/>
        <v>11</v>
      </c>
      <c r="S25" s="106"/>
      <c r="T25" s="78"/>
      <c r="U25" s="79">
        <f t="shared" si="8"/>
        <v>11</v>
      </c>
    </row>
    <row r="26" spans="1:21" ht="15.75" customHeight="1">
      <c r="A26" s="10">
        <v>21</v>
      </c>
      <c r="B26" s="80">
        <f>HRÁČI!B3</f>
        <v>101</v>
      </c>
      <c r="C26" s="81" t="str">
        <f>HRÁČI!C3</f>
        <v>Dobiaš</v>
      </c>
      <c r="D26" s="82" t="str">
        <f>HRÁČI!D3</f>
        <v>Martin</v>
      </c>
      <c r="E26" s="151">
        <v>-9.76</v>
      </c>
      <c r="F26" s="152">
        <v>33</v>
      </c>
      <c r="G26" s="75">
        <f t="shared" si="0"/>
        <v>3.3000000000000003</v>
      </c>
      <c r="H26" s="153">
        <f t="shared" si="1"/>
        <v>-6.459999999999999</v>
      </c>
      <c r="I26" s="23">
        <v>4</v>
      </c>
      <c r="J26" s="151">
        <v>-10.82</v>
      </c>
      <c r="K26" s="152">
        <v>40</v>
      </c>
      <c r="L26" s="8">
        <f t="shared" si="2"/>
        <v>4</v>
      </c>
      <c r="M26" s="153">
        <f t="shared" si="3"/>
        <v>-6.82</v>
      </c>
      <c r="N26" s="23">
        <v>4</v>
      </c>
      <c r="O26" s="154">
        <f t="shared" si="4"/>
        <v>-20.58</v>
      </c>
      <c r="P26" s="76">
        <f t="shared" si="5"/>
        <v>7.300000000000001</v>
      </c>
      <c r="Q26" s="155">
        <f t="shared" si="6"/>
        <v>-13.28</v>
      </c>
      <c r="R26" s="77">
        <f t="shared" si="7"/>
        <v>8</v>
      </c>
      <c r="S26" s="106"/>
      <c r="T26" s="78"/>
      <c r="U26" s="79">
        <f t="shared" si="8"/>
        <v>8</v>
      </c>
    </row>
    <row r="27" spans="1:21" ht="15.75" customHeight="1">
      <c r="A27" s="10">
        <v>22</v>
      </c>
      <c r="B27" s="80">
        <f>HRÁČI!B22</f>
        <v>120</v>
      </c>
      <c r="C27" s="81" t="str">
        <f>HRÁČI!C22</f>
        <v>Urban</v>
      </c>
      <c r="D27" s="82" t="str">
        <f>HRÁČI!D22</f>
        <v>Daniel</v>
      </c>
      <c r="E27" s="151">
        <v>-11.48</v>
      </c>
      <c r="F27" s="152">
        <v>4</v>
      </c>
      <c r="G27" s="75">
        <f t="shared" si="0"/>
        <v>0.4</v>
      </c>
      <c r="H27" s="153">
        <f t="shared" si="1"/>
        <v>-11.08</v>
      </c>
      <c r="I27" s="23">
        <v>2</v>
      </c>
      <c r="J27" s="151">
        <v>-12.54</v>
      </c>
      <c r="K27" s="152">
        <v>10</v>
      </c>
      <c r="L27" s="8">
        <f t="shared" si="2"/>
        <v>1</v>
      </c>
      <c r="M27" s="153">
        <f t="shared" si="3"/>
        <v>-11.54</v>
      </c>
      <c r="N27" s="23">
        <v>3</v>
      </c>
      <c r="O27" s="154">
        <f t="shared" si="4"/>
        <v>-24.02</v>
      </c>
      <c r="P27" s="76">
        <f t="shared" si="5"/>
        <v>1.4</v>
      </c>
      <c r="Q27" s="155">
        <f t="shared" si="6"/>
        <v>-22.619999999999997</v>
      </c>
      <c r="R27" s="77">
        <f t="shared" si="7"/>
        <v>5</v>
      </c>
      <c r="S27" s="106"/>
      <c r="T27" s="78"/>
      <c r="U27" s="79">
        <f t="shared" si="8"/>
        <v>5</v>
      </c>
    </row>
    <row r="28" spans="1:21" ht="15.75" customHeight="1">
      <c r="A28" s="1"/>
      <c r="E28" s="139"/>
      <c r="F28" s="7"/>
      <c r="G28" s="7"/>
      <c r="H28" s="7"/>
      <c r="I28" s="7"/>
      <c r="J28" s="139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5.75" customHeight="1">
      <c r="A29" s="1"/>
      <c r="B29" s="2"/>
      <c r="C29" s="1"/>
      <c r="D29" s="1"/>
      <c r="E29" s="1"/>
      <c r="F29" s="1"/>
      <c r="G29" s="1"/>
      <c r="H29" s="1"/>
      <c r="I29" s="2"/>
      <c r="J29" s="1"/>
      <c r="K29" s="1"/>
      <c r="L29" s="1"/>
      <c r="M29" s="1"/>
      <c r="N29" s="2"/>
      <c r="O29" s="1"/>
      <c r="P29" s="1"/>
      <c r="Q29" s="1"/>
      <c r="R29" s="1"/>
      <c r="S29" s="1"/>
      <c r="T29" s="1"/>
      <c r="U29" s="1"/>
    </row>
    <row r="30" spans="1:21" ht="15.75" customHeight="1">
      <c r="A30" s="142" t="s">
        <v>53</v>
      </c>
      <c r="B30" s="217" t="s">
        <v>78</v>
      </c>
      <c r="C30" s="218"/>
      <c r="D30" s="218"/>
      <c r="E30" s="218"/>
      <c r="F30" s="218"/>
      <c r="H30" s="219" t="s">
        <v>182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1"/>
    </row>
    <row r="31" spans="1:20" ht="15.75" customHeight="1">
      <c r="A31" s="143" t="s">
        <v>183</v>
      </c>
      <c r="B31" s="144" t="s">
        <v>196</v>
      </c>
      <c r="C31" s="144"/>
      <c r="D31" s="144"/>
      <c r="E31" s="144"/>
      <c r="F31" s="144"/>
      <c r="H31" s="145" t="s">
        <v>33</v>
      </c>
      <c r="I31" s="204" t="s">
        <v>60</v>
      </c>
      <c r="J31" s="204"/>
      <c r="K31" s="205" t="s">
        <v>54</v>
      </c>
      <c r="L31" s="206"/>
      <c r="M31" s="206"/>
      <c r="N31" s="206"/>
      <c r="O31" s="206"/>
      <c r="P31" s="206"/>
      <c r="Q31" s="206"/>
      <c r="R31" s="206"/>
      <c r="S31" s="206"/>
      <c r="T31" s="206"/>
    </row>
    <row r="32" spans="1:21" ht="15.75" customHeight="1">
      <c r="A32" s="146" t="s">
        <v>184</v>
      </c>
      <c r="B32" s="147" t="s">
        <v>197</v>
      </c>
      <c r="C32" s="147"/>
      <c r="D32" s="147"/>
      <c r="E32" s="147"/>
      <c r="F32" s="147"/>
      <c r="H32" s="148">
        <v>60</v>
      </c>
      <c r="I32" s="207" t="s">
        <v>199</v>
      </c>
      <c r="J32" s="207"/>
      <c r="K32" s="140" t="s">
        <v>200</v>
      </c>
      <c r="L32" s="140"/>
      <c r="M32" s="140"/>
      <c r="N32" s="140"/>
      <c r="O32" s="140"/>
      <c r="P32" s="140"/>
      <c r="Q32" s="140"/>
      <c r="R32" s="140"/>
      <c r="S32" s="140"/>
      <c r="T32" s="140"/>
      <c r="U32" s="150"/>
    </row>
    <row r="33" spans="1:21" ht="15.75" customHeight="1">
      <c r="A33" s="143" t="s">
        <v>185</v>
      </c>
      <c r="B33" s="144" t="s">
        <v>198</v>
      </c>
      <c r="C33" s="144"/>
      <c r="D33" s="144"/>
      <c r="E33" s="144"/>
      <c r="F33" s="144"/>
      <c r="H33" s="149">
        <v>80</v>
      </c>
      <c r="I33" s="208" t="s">
        <v>115</v>
      </c>
      <c r="J33" s="208"/>
      <c r="K33" s="138" t="s">
        <v>202</v>
      </c>
      <c r="L33" s="138"/>
      <c r="M33" s="138"/>
      <c r="N33" s="138"/>
      <c r="O33" s="138"/>
      <c r="P33" s="138"/>
      <c r="Q33" s="138"/>
      <c r="R33" s="138"/>
      <c r="S33" s="138"/>
      <c r="T33" s="138"/>
      <c r="U33" s="150"/>
    </row>
    <row r="34" spans="1:21" ht="15.75" customHeight="1">
      <c r="A34" s="146" t="s">
        <v>186</v>
      </c>
      <c r="B34" s="147" t="s">
        <v>201</v>
      </c>
      <c r="C34" s="147"/>
      <c r="D34" s="147"/>
      <c r="E34" s="147"/>
      <c r="F34" s="147"/>
      <c r="H34" s="148">
        <v>100</v>
      </c>
      <c r="I34" s="207" t="s">
        <v>113</v>
      </c>
      <c r="J34" s="207"/>
      <c r="K34" s="140" t="s">
        <v>208</v>
      </c>
      <c r="L34" s="140"/>
      <c r="M34" s="140"/>
      <c r="N34" s="140"/>
      <c r="O34" s="140"/>
      <c r="P34" s="140"/>
      <c r="Q34" s="140"/>
      <c r="R34" s="140"/>
      <c r="S34" s="140"/>
      <c r="T34" s="140"/>
      <c r="U34" s="150"/>
    </row>
    <row r="35" spans="1:21" ht="15.75" customHeight="1">
      <c r="A35" s="143" t="s">
        <v>187</v>
      </c>
      <c r="B35" s="144" t="s">
        <v>203</v>
      </c>
      <c r="C35" s="144"/>
      <c r="D35" s="144"/>
      <c r="E35" s="144"/>
      <c r="F35" s="144"/>
      <c r="H35" s="149">
        <v>60</v>
      </c>
      <c r="I35" s="208" t="s">
        <v>97</v>
      </c>
      <c r="J35" s="208"/>
      <c r="K35" s="138" t="s">
        <v>210</v>
      </c>
      <c r="L35" s="138"/>
      <c r="M35" s="138"/>
      <c r="N35" s="138"/>
      <c r="O35" s="138"/>
      <c r="P35" s="138"/>
      <c r="Q35" s="138"/>
      <c r="R35" s="138"/>
      <c r="S35" s="138"/>
      <c r="T35" s="138"/>
      <c r="U35" s="150"/>
    </row>
    <row r="36" spans="1:21" ht="15">
      <c r="A36" s="146" t="s">
        <v>188</v>
      </c>
      <c r="B36" s="147" t="s">
        <v>204</v>
      </c>
      <c r="C36" s="147"/>
      <c r="D36" s="147"/>
      <c r="E36" s="147"/>
      <c r="F36" s="147"/>
      <c r="H36" s="148">
        <v>65</v>
      </c>
      <c r="I36" s="207" t="s">
        <v>138</v>
      </c>
      <c r="J36" s="207"/>
      <c r="K36" s="140" t="s">
        <v>213</v>
      </c>
      <c r="L36" s="140"/>
      <c r="M36" s="140"/>
      <c r="N36" s="140"/>
      <c r="O36" s="140"/>
      <c r="P36" s="140"/>
      <c r="Q36" s="140"/>
      <c r="R36" s="140"/>
      <c r="S36" s="140"/>
      <c r="T36" s="140"/>
      <c r="U36" s="150"/>
    </row>
    <row r="37" spans="8:22" ht="15">
      <c r="H37" s="149"/>
      <c r="I37" s="208"/>
      <c r="J37" s="20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50"/>
      <c r="V37" s="1"/>
    </row>
    <row r="38" spans="1:22" ht="15">
      <c r="A38" s="142" t="s">
        <v>53</v>
      </c>
      <c r="B38" s="221" t="s">
        <v>79</v>
      </c>
      <c r="C38" s="222"/>
      <c r="D38" s="222"/>
      <c r="E38" s="222"/>
      <c r="F38" s="223"/>
      <c r="H38" s="148"/>
      <c r="I38" s="207"/>
      <c r="J38" s="207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50"/>
      <c r="V38" s="1"/>
    </row>
    <row r="39" spans="1:21" ht="15">
      <c r="A39" s="143" t="s">
        <v>183</v>
      </c>
      <c r="B39" s="144" t="s">
        <v>205</v>
      </c>
      <c r="C39" s="144"/>
      <c r="D39" s="144"/>
      <c r="E39" s="144"/>
      <c r="F39" s="144"/>
      <c r="H39" s="149"/>
      <c r="I39" s="208"/>
      <c r="J39" s="20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50"/>
    </row>
    <row r="40" spans="1:21" ht="15">
      <c r="A40" s="146" t="s">
        <v>184</v>
      </c>
      <c r="B40" s="147" t="s">
        <v>206</v>
      </c>
      <c r="C40" s="147"/>
      <c r="D40" s="147"/>
      <c r="E40" s="147"/>
      <c r="F40" s="147"/>
      <c r="H40" s="148"/>
      <c r="I40" s="207"/>
      <c r="J40" s="207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207</v>
      </c>
      <c r="C41" s="144"/>
      <c r="D41" s="144"/>
      <c r="E41" s="144"/>
      <c r="F41" s="144"/>
      <c r="H41" s="149"/>
      <c r="I41" s="208"/>
      <c r="J41" s="20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209</v>
      </c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211</v>
      </c>
      <c r="C43" s="144"/>
      <c r="D43" s="144"/>
      <c r="E43" s="144"/>
      <c r="F43" s="144"/>
      <c r="G43" s="1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 t="s">
        <v>212</v>
      </c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9:14" ht="12.75">
      <c r="I45" s="105"/>
      <c r="N45" s="105"/>
    </row>
    <row r="46" spans="9:14" ht="12.75">
      <c r="I46" s="105"/>
      <c r="N46" s="105"/>
    </row>
    <row r="47" spans="9:14" ht="12.75">
      <c r="I47" s="105"/>
      <c r="N47" s="105"/>
    </row>
    <row r="48" spans="2:21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</row>
    <row r="49" spans="2:21" ht="12.75"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2:21" ht="12.75"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</row>
    <row r="51" spans="2:21" ht="12.75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</row>
    <row r="52" spans="2:21" ht="12.75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2:21" ht="12.75"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</row>
    <row r="54" spans="2:21" ht="12.75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</row>
    <row r="55" spans="2:21" ht="12.75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</row>
    <row r="56" ht="12.75">
      <c r="V56" s="54"/>
    </row>
    <row r="57" ht="12.75">
      <c r="V57" s="54"/>
    </row>
    <row r="58" ht="12.75">
      <c r="V58" s="54"/>
    </row>
    <row r="59" ht="12.75">
      <c r="V59" s="54"/>
    </row>
    <row r="60" ht="12.75">
      <c r="V60" s="54"/>
    </row>
    <row r="61" ht="12.75">
      <c r="V61" s="54"/>
    </row>
    <row r="62" ht="12.75">
      <c r="V62" s="54"/>
    </row>
    <row r="63" ht="12.75">
      <c r="V63" s="54"/>
    </row>
  </sheetData>
  <sheetProtection/>
  <mergeCells count="22">
    <mergeCell ref="E2:U2"/>
    <mergeCell ref="I32:J32"/>
    <mergeCell ref="O4:R4"/>
    <mergeCell ref="B30:F30"/>
    <mergeCell ref="I31:J31"/>
    <mergeCell ref="I33:J33"/>
    <mergeCell ref="F4:I4"/>
    <mergeCell ref="B38:F38"/>
    <mergeCell ref="I42:J42"/>
    <mergeCell ref="I37:J37"/>
    <mergeCell ref="I34:J34"/>
    <mergeCell ref="I35:J35"/>
    <mergeCell ref="I36:J36"/>
    <mergeCell ref="I43:J43"/>
    <mergeCell ref="I44:J44"/>
    <mergeCell ref="I41:J41"/>
    <mergeCell ref="I39:J39"/>
    <mergeCell ref="I40:J40"/>
    <mergeCell ref="K4:N4"/>
    <mergeCell ref="H30:T30"/>
    <mergeCell ref="K31:T31"/>
    <mergeCell ref="I38:J38"/>
  </mergeCell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"/>
  <dimension ref="A1:Y53"/>
  <sheetViews>
    <sheetView showGridLines="0" zoomScale="85" zoomScaleNormal="85" zoomScalePageLayoutView="0" workbookViewId="0" topLeftCell="A28">
      <selection activeCell="C4" sqref="C4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245</v>
      </c>
      <c r="D4" s="22" t="s">
        <v>17</v>
      </c>
      <c r="E4" s="141">
        <f>SUM(E6:E35)</f>
        <v>1.1546319456101628E-14</v>
      </c>
      <c r="F4" s="213" t="s">
        <v>64</v>
      </c>
      <c r="G4" s="214"/>
      <c r="H4" s="214"/>
      <c r="I4" s="215"/>
      <c r="J4" s="141">
        <f>SUM(J6:J35)</f>
        <v>0</v>
      </c>
      <c r="K4" s="216" t="s">
        <v>65</v>
      </c>
      <c r="L4" s="214"/>
      <c r="M4" s="214"/>
      <c r="N4" s="215"/>
      <c r="O4" s="212" t="s">
        <v>24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6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>
        <v>11.06</v>
      </c>
      <c r="F6" s="152">
        <v>22</v>
      </c>
      <c r="G6" s="75">
        <f aca="true" t="shared" si="0" ref="G6:G35">F6*0.1</f>
        <v>2.2</v>
      </c>
      <c r="H6" s="153">
        <f aca="true" t="shared" si="1" ref="H6:H35">E6+G6</f>
        <v>13.260000000000002</v>
      </c>
      <c r="I6" s="23">
        <v>17</v>
      </c>
      <c r="J6" s="151">
        <v>2.98</v>
      </c>
      <c r="K6" s="152">
        <v>44</v>
      </c>
      <c r="L6" s="8">
        <f aca="true" t="shared" si="2" ref="L6:L35">K6*0.1</f>
        <v>4.4</v>
      </c>
      <c r="M6" s="153">
        <f aca="true" t="shared" si="3" ref="M6:M35">J6+L6</f>
        <v>7.380000000000001</v>
      </c>
      <c r="N6" s="23">
        <v>10</v>
      </c>
      <c r="O6" s="154">
        <f aca="true" t="shared" si="4" ref="O6:O35">E6+J6</f>
        <v>14.040000000000001</v>
      </c>
      <c r="P6" s="76">
        <f aca="true" t="shared" si="5" ref="P6:P35">G6+L6</f>
        <v>6.6000000000000005</v>
      </c>
      <c r="Q6" s="155">
        <f aca="true" t="shared" si="6" ref="Q6:Q35">H6+M6</f>
        <v>20.64</v>
      </c>
      <c r="R6" s="77">
        <f aca="true" t="shared" si="7" ref="R6:R35">I6+N6</f>
        <v>27</v>
      </c>
      <c r="S6" s="106"/>
      <c r="T6" s="78"/>
      <c r="U6" s="79">
        <f>R6+S6+T6</f>
        <v>27</v>
      </c>
      <c r="Y6" s="21"/>
    </row>
    <row r="7" spans="1:21" ht="15.75" customHeight="1">
      <c r="A7" s="10">
        <v>12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-6</v>
      </c>
      <c r="F7" s="152">
        <v>4</v>
      </c>
      <c r="G7" s="75">
        <f t="shared" si="0"/>
        <v>0.4</v>
      </c>
      <c r="H7" s="153">
        <f t="shared" si="1"/>
        <v>-5.6</v>
      </c>
      <c r="I7" s="23">
        <v>6</v>
      </c>
      <c r="J7" s="151">
        <v>-3.2</v>
      </c>
      <c r="K7" s="152">
        <v>129</v>
      </c>
      <c r="L7" s="8">
        <f t="shared" si="2"/>
        <v>12.9</v>
      </c>
      <c r="M7" s="153">
        <f t="shared" si="3"/>
        <v>9.7</v>
      </c>
      <c r="N7" s="23">
        <v>15</v>
      </c>
      <c r="O7" s="154">
        <f t="shared" si="4"/>
        <v>-9.2</v>
      </c>
      <c r="P7" s="76">
        <f t="shared" si="5"/>
        <v>13.3</v>
      </c>
      <c r="Q7" s="155">
        <f t="shared" si="6"/>
        <v>4.1</v>
      </c>
      <c r="R7" s="77">
        <f t="shared" si="7"/>
        <v>21</v>
      </c>
      <c r="S7" s="106"/>
      <c r="T7" s="78"/>
      <c r="U7" s="79">
        <f>R7+S7+T7</f>
        <v>21</v>
      </c>
    </row>
    <row r="8" spans="1:21" ht="15.75" customHeight="1">
      <c r="A8" s="10">
        <v>11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-5.4</v>
      </c>
      <c r="F8" s="152">
        <v>14</v>
      </c>
      <c r="G8" s="75">
        <f t="shared" si="0"/>
        <v>1.4000000000000001</v>
      </c>
      <c r="H8" s="153">
        <f t="shared" si="1"/>
        <v>-4</v>
      </c>
      <c r="I8" s="23">
        <v>7</v>
      </c>
      <c r="J8" s="151">
        <v>2.96</v>
      </c>
      <c r="K8" s="152">
        <v>58</v>
      </c>
      <c r="L8" s="8">
        <f t="shared" si="2"/>
        <v>5.800000000000001</v>
      </c>
      <c r="M8" s="153">
        <f t="shared" si="3"/>
        <v>8.760000000000002</v>
      </c>
      <c r="N8" s="23">
        <v>14</v>
      </c>
      <c r="O8" s="154">
        <f t="shared" si="4"/>
        <v>-2.4400000000000004</v>
      </c>
      <c r="P8" s="76">
        <f t="shared" si="5"/>
        <v>7.200000000000001</v>
      </c>
      <c r="Q8" s="155">
        <f t="shared" si="6"/>
        <v>4.760000000000002</v>
      </c>
      <c r="R8" s="77">
        <f t="shared" si="7"/>
        <v>21</v>
      </c>
      <c r="S8" s="106"/>
      <c r="T8" s="78"/>
      <c r="U8" s="79">
        <f>R8+S8+T8</f>
        <v>21</v>
      </c>
    </row>
    <row r="9" spans="1:21" ht="15.75" customHeight="1">
      <c r="A9" s="10">
        <v>5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16.18</v>
      </c>
      <c r="F9" s="152">
        <v>54</v>
      </c>
      <c r="G9" s="75">
        <f t="shared" si="0"/>
        <v>5.4</v>
      </c>
      <c r="H9" s="153">
        <f t="shared" si="1"/>
        <v>21.58</v>
      </c>
      <c r="I9" s="23">
        <v>19</v>
      </c>
      <c r="J9" s="151">
        <v>8.28</v>
      </c>
      <c r="K9" s="152"/>
      <c r="L9" s="8">
        <f t="shared" si="2"/>
        <v>0</v>
      </c>
      <c r="M9" s="153">
        <f t="shared" si="3"/>
        <v>8.28</v>
      </c>
      <c r="N9" s="23">
        <v>12</v>
      </c>
      <c r="O9" s="154">
        <f t="shared" si="4"/>
        <v>24.46</v>
      </c>
      <c r="P9" s="76">
        <f t="shared" si="5"/>
        <v>5.4</v>
      </c>
      <c r="Q9" s="155">
        <f t="shared" si="6"/>
        <v>29.86</v>
      </c>
      <c r="R9" s="77">
        <f t="shared" si="7"/>
        <v>31</v>
      </c>
      <c r="S9" s="106"/>
      <c r="T9" s="78"/>
      <c r="U9" s="79">
        <f>R9+S9+T9</f>
        <v>31</v>
      </c>
    </row>
    <row r="10" spans="1:21" ht="15.75" customHeight="1">
      <c r="A10" s="10">
        <v>22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10">
        <v>13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>
        <v>6.78</v>
      </c>
      <c r="F11" s="152">
        <v>114</v>
      </c>
      <c r="G11" s="75">
        <f t="shared" si="0"/>
        <v>11.4</v>
      </c>
      <c r="H11" s="153">
        <f t="shared" si="1"/>
        <v>18.18</v>
      </c>
      <c r="I11" s="23">
        <v>18</v>
      </c>
      <c r="J11" s="151">
        <v>-19.84</v>
      </c>
      <c r="K11" s="152">
        <v>102</v>
      </c>
      <c r="L11" s="8">
        <f t="shared" si="2"/>
        <v>10.200000000000001</v>
      </c>
      <c r="M11" s="153">
        <f t="shared" si="3"/>
        <v>-9.639999999999999</v>
      </c>
      <c r="N11" s="23">
        <v>2</v>
      </c>
      <c r="O11" s="154">
        <f t="shared" si="4"/>
        <v>-13.059999999999999</v>
      </c>
      <c r="P11" s="76">
        <f t="shared" si="5"/>
        <v>21.6</v>
      </c>
      <c r="Q11" s="155">
        <f t="shared" si="6"/>
        <v>8.540000000000001</v>
      </c>
      <c r="R11" s="77">
        <f t="shared" si="7"/>
        <v>20</v>
      </c>
      <c r="S11" s="106"/>
      <c r="T11" s="78"/>
      <c r="U11" s="79">
        <f>R11+S11+T11</f>
        <v>20</v>
      </c>
    </row>
    <row r="12" spans="1:21" ht="15.75" customHeight="1">
      <c r="A12" s="10">
        <v>18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-1.34</v>
      </c>
      <c r="F12" s="152">
        <v>23</v>
      </c>
      <c r="G12" s="75">
        <f t="shared" si="0"/>
        <v>2.3000000000000003</v>
      </c>
      <c r="H12" s="153">
        <f t="shared" si="1"/>
        <v>0.9600000000000002</v>
      </c>
      <c r="I12" s="23">
        <v>9</v>
      </c>
      <c r="J12" s="151">
        <v>-4.46</v>
      </c>
      <c r="K12" s="152">
        <v>0</v>
      </c>
      <c r="L12" s="8">
        <f t="shared" si="2"/>
        <v>0</v>
      </c>
      <c r="M12" s="153">
        <f t="shared" si="3"/>
        <v>-4.46</v>
      </c>
      <c r="N12" s="23">
        <v>4</v>
      </c>
      <c r="O12" s="154">
        <f t="shared" si="4"/>
        <v>-5.8</v>
      </c>
      <c r="P12" s="76">
        <f t="shared" si="5"/>
        <v>2.3000000000000003</v>
      </c>
      <c r="Q12" s="155">
        <f t="shared" si="6"/>
        <v>-3.5</v>
      </c>
      <c r="R12" s="77">
        <f t="shared" si="7"/>
        <v>13</v>
      </c>
      <c r="S12" s="106"/>
      <c r="T12" s="78"/>
      <c r="U12" s="79">
        <f>R12+S12+T12</f>
        <v>13</v>
      </c>
    </row>
    <row r="13" spans="1:21" ht="15.75" customHeight="1">
      <c r="A13" s="10">
        <v>15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4.62</v>
      </c>
      <c r="F13" s="152">
        <v>4</v>
      </c>
      <c r="G13" s="75">
        <f t="shared" si="0"/>
        <v>0.4</v>
      </c>
      <c r="H13" s="153">
        <f t="shared" si="1"/>
        <v>5.0200000000000005</v>
      </c>
      <c r="I13" s="23">
        <v>10</v>
      </c>
      <c r="J13" s="151">
        <v>3.12</v>
      </c>
      <c r="K13" s="152">
        <v>33</v>
      </c>
      <c r="L13" s="8">
        <f t="shared" si="2"/>
        <v>3.3000000000000003</v>
      </c>
      <c r="M13" s="153">
        <f t="shared" si="3"/>
        <v>6.42</v>
      </c>
      <c r="N13" s="23">
        <v>9</v>
      </c>
      <c r="O13" s="154">
        <f t="shared" si="4"/>
        <v>7.74</v>
      </c>
      <c r="P13" s="76">
        <f t="shared" si="5"/>
        <v>3.7</v>
      </c>
      <c r="Q13" s="155">
        <f t="shared" si="6"/>
        <v>11.440000000000001</v>
      </c>
      <c r="R13" s="77">
        <f t="shared" si="7"/>
        <v>19</v>
      </c>
      <c r="S13" s="106"/>
      <c r="T13" s="78"/>
      <c r="U13" s="79">
        <f>R13+S13+T13</f>
        <v>19</v>
      </c>
    </row>
    <row r="14" spans="1:21" ht="15.75" customHeight="1">
      <c r="A14" s="10">
        <v>19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0.78</v>
      </c>
      <c r="F14" s="152">
        <v>53</v>
      </c>
      <c r="G14" s="75">
        <f t="shared" si="0"/>
        <v>5.300000000000001</v>
      </c>
      <c r="H14" s="153">
        <f t="shared" si="1"/>
        <v>6.080000000000001</v>
      </c>
      <c r="I14" s="23">
        <v>12</v>
      </c>
      <c r="J14" s="151">
        <v>-16.82</v>
      </c>
      <c r="K14" s="152"/>
      <c r="L14" s="8">
        <f t="shared" si="2"/>
        <v>0</v>
      </c>
      <c r="M14" s="153">
        <f t="shared" si="3"/>
        <v>-16.82</v>
      </c>
      <c r="N14" s="23">
        <v>1</v>
      </c>
      <c r="O14" s="154">
        <f t="shared" si="4"/>
        <v>-16.04</v>
      </c>
      <c r="P14" s="76">
        <f t="shared" si="5"/>
        <v>5.300000000000001</v>
      </c>
      <c r="Q14" s="155">
        <f t="shared" si="6"/>
        <v>-10.739999999999998</v>
      </c>
      <c r="R14" s="77">
        <f t="shared" si="7"/>
        <v>13</v>
      </c>
      <c r="S14" s="106"/>
      <c r="T14" s="78"/>
      <c r="U14" s="79">
        <f>R14+S14+T14</f>
        <v>13</v>
      </c>
    </row>
    <row r="15" spans="1:21" ht="15.75" customHeight="1">
      <c r="A15" s="10">
        <v>23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20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>
        <v>-10.02</v>
      </c>
      <c r="F16" s="152">
        <v>1</v>
      </c>
      <c r="G16" s="75">
        <f t="shared" si="0"/>
        <v>0.1</v>
      </c>
      <c r="H16" s="153">
        <f t="shared" si="1"/>
        <v>-9.92</v>
      </c>
      <c r="I16" s="23">
        <v>3</v>
      </c>
      <c r="J16" s="151">
        <v>-3.04</v>
      </c>
      <c r="K16" s="152">
        <v>88</v>
      </c>
      <c r="L16" s="8">
        <f t="shared" si="2"/>
        <v>8.8</v>
      </c>
      <c r="M16" s="153">
        <f t="shared" si="3"/>
        <v>5.760000000000001</v>
      </c>
      <c r="N16" s="23">
        <v>8</v>
      </c>
      <c r="O16" s="154">
        <f t="shared" si="4"/>
        <v>-13.059999999999999</v>
      </c>
      <c r="P16" s="76">
        <f t="shared" si="5"/>
        <v>8.9</v>
      </c>
      <c r="Q16" s="155">
        <f t="shared" si="6"/>
        <v>-4.159999999999999</v>
      </c>
      <c r="R16" s="77">
        <f t="shared" si="7"/>
        <v>11</v>
      </c>
      <c r="S16" s="106"/>
      <c r="T16" s="78"/>
      <c r="U16" s="79">
        <f>R16+S16+T16</f>
        <v>11</v>
      </c>
    </row>
    <row r="17" spans="1:21" ht="15.75" customHeight="1">
      <c r="A17" s="10">
        <v>24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17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>
        <v>-11.8</v>
      </c>
      <c r="F18" s="152">
        <v>35</v>
      </c>
      <c r="G18" s="75">
        <f t="shared" si="0"/>
        <v>3.5</v>
      </c>
      <c r="H18" s="153">
        <f t="shared" si="1"/>
        <v>-8.3</v>
      </c>
      <c r="I18" s="23">
        <v>4</v>
      </c>
      <c r="J18" s="151">
        <v>3.12</v>
      </c>
      <c r="K18" s="152">
        <v>44</v>
      </c>
      <c r="L18" s="8">
        <f t="shared" si="2"/>
        <v>4.4</v>
      </c>
      <c r="M18" s="153">
        <f t="shared" si="3"/>
        <v>7.5200000000000005</v>
      </c>
      <c r="N18" s="23">
        <v>11</v>
      </c>
      <c r="O18" s="154">
        <f t="shared" si="4"/>
        <v>-8.68</v>
      </c>
      <c r="P18" s="76">
        <f t="shared" si="5"/>
        <v>7.9</v>
      </c>
      <c r="Q18" s="155">
        <f t="shared" si="6"/>
        <v>-0.7800000000000002</v>
      </c>
      <c r="R18" s="77">
        <f t="shared" si="7"/>
        <v>15</v>
      </c>
      <c r="S18" s="106"/>
      <c r="T18" s="78"/>
      <c r="U18" s="79">
        <f>R18+S18+T18</f>
        <v>15</v>
      </c>
    </row>
    <row r="19" spans="1:21" ht="15.75" customHeight="1">
      <c r="A19" s="10">
        <v>14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>
        <v>4.14</v>
      </c>
      <c r="F19" s="152">
        <v>55</v>
      </c>
      <c r="G19" s="75">
        <f t="shared" si="0"/>
        <v>5.5</v>
      </c>
      <c r="H19" s="153">
        <f t="shared" si="1"/>
        <v>9.64</v>
      </c>
      <c r="I19" s="23">
        <v>15</v>
      </c>
      <c r="J19" s="151">
        <v>-9.5</v>
      </c>
      <c r="K19" s="152">
        <v>76</v>
      </c>
      <c r="L19" s="8">
        <f t="shared" si="2"/>
        <v>7.6000000000000005</v>
      </c>
      <c r="M19" s="153">
        <f t="shared" si="3"/>
        <v>-1.8999999999999995</v>
      </c>
      <c r="N19" s="23">
        <v>5</v>
      </c>
      <c r="O19" s="154">
        <f t="shared" si="4"/>
        <v>-5.36</v>
      </c>
      <c r="P19" s="76">
        <f t="shared" si="5"/>
        <v>13.100000000000001</v>
      </c>
      <c r="Q19" s="155">
        <f t="shared" si="6"/>
        <v>7.740000000000001</v>
      </c>
      <c r="R19" s="77">
        <f t="shared" si="7"/>
        <v>20</v>
      </c>
      <c r="S19" s="106"/>
      <c r="T19" s="78"/>
      <c r="U19" s="79">
        <f>R19+S19+T19</f>
        <v>20</v>
      </c>
    </row>
    <row r="20" spans="1:21" ht="15.75" customHeight="1">
      <c r="A20" s="10">
        <v>7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-14.86</v>
      </c>
      <c r="F20" s="152">
        <v>2</v>
      </c>
      <c r="G20" s="75">
        <f t="shared" si="0"/>
        <v>0.2</v>
      </c>
      <c r="H20" s="153">
        <f t="shared" si="1"/>
        <v>-14.66</v>
      </c>
      <c r="I20" s="23">
        <v>2</v>
      </c>
      <c r="J20" s="151">
        <v>13.04</v>
      </c>
      <c r="K20" s="152">
        <v>152</v>
      </c>
      <c r="L20" s="8">
        <f t="shared" si="2"/>
        <v>15.200000000000001</v>
      </c>
      <c r="M20" s="153">
        <f t="shared" si="3"/>
        <v>28.240000000000002</v>
      </c>
      <c r="N20" s="23">
        <v>21</v>
      </c>
      <c r="O20" s="154">
        <f t="shared" si="4"/>
        <v>-1.8200000000000003</v>
      </c>
      <c r="P20" s="76">
        <f t="shared" si="5"/>
        <v>15.4</v>
      </c>
      <c r="Q20" s="155">
        <f t="shared" si="6"/>
        <v>13.580000000000002</v>
      </c>
      <c r="R20" s="77">
        <f t="shared" si="7"/>
        <v>23</v>
      </c>
      <c r="S20" s="106"/>
      <c r="T20" s="78"/>
      <c r="U20" s="79">
        <f>R20+S20+T20</f>
        <v>23</v>
      </c>
    </row>
    <row r="21" spans="1:21" ht="15.75" customHeight="1">
      <c r="A21" s="10">
        <v>2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17.8</v>
      </c>
      <c r="F21" s="152">
        <v>45</v>
      </c>
      <c r="G21" s="75">
        <f t="shared" si="0"/>
        <v>4.5</v>
      </c>
      <c r="H21" s="153">
        <f t="shared" si="1"/>
        <v>22.3</v>
      </c>
      <c r="I21" s="23">
        <v>20</v>
      </c>
      <c r="J21" s="151">
        <v>3.04</v>
      </c>
      <c r="K21" s="152">
        <v>90</v>
      </c>
      <c r="L21" s="8">
        <f t="shared" si="2"/>
        <v>9</v>
      </c>
      <c r="M21" s="153">
        <f t="shared" si="3"/>
        <v>12.04</v>
      </c>
      <c r="N21" s="23">
        <v>16</v>
      </c>
      <c r="O21" s="154">
        <f t="shared" si="4"/>
        <v>20.84</v>
      </c>
      <c r="P21" s="76">
        <f t="shared" si="5"/>
        <v>13.5</v>
      </c>
      <c r="Q21" s="155">
        <f t="shared" si="6"/>
        <v>34.34</v>
      </c>
      <c r="R21" s="77">
        <f t="shared" si="7"/>
        <v>36</v>
      </c>
      <c r="S21" s="106">
        <v>2</v>
      </c>
      <c r="T21" s="78">
        <v>2</v>
      </c>
      <c r="U21" s="79">
        <f>R21+S21+T21</f>
        <v>40</v>
      </c>
    </row>
    <row r="22" spans="1:21" ht="15.75" customHeight="1">
      <c r="A22" s="10">
        <v>25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10">
        <v>26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27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10">
        <v>8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-8.26</v>
      </c>
      <c r="F25" s="152">
        <v>18</v>
      </c>
      <c r="G25" s="75">
        <f t="shared" si="0"/>
        <v>1.8</v>
      </c>
      <c r="H25" s="153">
        <f t="shared" si="1"/>
        <v>-6.46</v>
      </c>
      <c r="I25" s="23">
        <v>5</v>
      </c>
      <c r="J25" s="151">
        <v>0.08</v>
      </c>
      <c r="K25" s="152">
        <v>145</v>
      </c>
      <c r="L25" s="8">
        <f t="shared" si="2"/>
        <v>14.5</v>
      </c>
      <c r="M25" s="153">
        <f t="shared" si="3"/>
        <v>14.58</v>
      </c>
      <c r="N25" s="23">
        <v>18</v>
      </c>
      <c r="O25" s="154">
        <f t="shared" si="4"/>
        <v>-8.18</v>
      </c>
      <c r="P25" s="76">
        <f t="shared" si="5"/>
        <v>16.3</v>
      </c>
      <c r="Q25" s="155">
        <f t="shared" si="6"/>
        <v>8.120000000000001</v>
      </c>
      <c r="R25" s="77">
        <f t="shared" si="7"/>
        <v>23</v>
      </c>
      <c r="S25" s="106"/>
      <c r="T25" s="78"/>
      <c r="U25" s="79">
        <f>R25+S25+T25</f>
        <v>23</v>
      </c>
    </row>
    <row r="26" spans="1:21" ht="15.75" customHeight="1">
      <c r="A26" s="10">
        <v>28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10">
        <v>4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>
        <v>5.88</v>
      </c>
      <c r="F27" s="152">
        <v>16</v>
      </c>
      <c r="G27" s="75">
        <f t="shared" si="0"/>
        <v>1.6</v>
      </c>
      <c r="H27" s="153">
        <f t="shared" si="1"/>
        <v>7.48</v>
      </c>
      <c r="I27" s="23">
        <v>13</v>
      </c>
      <c r="J27" s="151">
        <v>10.06</v>
      </c>
      <c r="K27" s="152">
        <v>62</v>
      </c>
      <c r="L27" s="8">
        <f t="shared" si="2"/>
        <v>6.2</v>
      </c>
      <c r="M27" s="153">
        <f t="shared" si="3"/>
        <v>16.26</v>
      </c>
      <c r="N27" s="23">
        <v>19</v>
      </c>
      <c r="O27" s="154">
        <f t="shared" si="4"/>
        <v>15.940000000000001</v>
      </c>
      <c r="P27" s="76">
        <f t="shared" si="5"/>
        <v>7.800000000000001</v>
      </c>
      <c r="Q27" s="155">
        <f t="shared" si="6"/>
        <v>23.740000000000002</v>
      </c>
      <c r="R27" s="77">
        <f t="shared" si="7"/>
        <v>32</v>
      </c>
      <c r="S27" s="106"/>
      <c r="T27" s="78"/>
      <c r="U27" s="79">
        <f>R27+S27+T27</f>
        <v>32</v>
      </c>
    </row>
    <row r="28" spans="1:21" ht="15.75" customHeight="1">
      <c r="A28" s="10">
        <v>3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6.76</v>
      </c>
      <c r="F28" s="152">
        <v>18</v>
      </c>
      <c r="G28" s="75">
        <f t="shared" si="0"/>
        <v>1.8</v>
      </c>
      <c r="H28" s="153">
        <f t="shared" si="1"/>
        <v>8.56</v>
      </c>
      <c r="I28" s="23">
        <v>14</v>
      </c>
      <c r="J28" s="151">
        <v>9.5</v>
      </c>
      <c r="K28" s="152">
        <v>100</v>
      </c>
      <c r="L28" s="8">
        <f t="shared" si="2"/>
        <v>10</v>
      </c>
      <c r="M28" s="153">
        <f t="shared" si="3"/>
        <v>19.5</v>
      </c>
      <c r="N28" s="23">
        <v>20</v>
      </c>
      <c r="O28" s="154">
        <f t="shared" si="4"/>
        <v>16.259999999999998</v>
      </c>
      <c r="P28" s="76">
        <f t="shared" si="5"/>
        <v>11.8</v>
      </c>
      <c r="Q28" s="155">
        <f t="shared" si="6"/>
        <v>28.060000000000002</v>
      </c>
      <c r="R28" s="77">
        <f t="shared" si="7"/>
        <v>34</v>
      </c>
      <c r="S28" s="106">
        <v>1</v>
      </c>
      <c r="T28" s="78">
        <v>1</v>
      </c>
      <c r="U28" s="79">
        <f>R28+S28+T28</f>
        <v>36</v>
      </c>
    </row>
    <row r="29" spans="1:21" ht="15.75" customHeight="1">
      <c r="A29" s="10">
        <v>16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>
        <v>-7.56</v>
      </c>
      <c r="F29" s="152">
        <v>131</v>
      </c>
      <c r="G29" s="75">
        <f t="shared" si="0"/>
        <v>13.100000000000001</v>
      </c>
      <c r="H29" s="153">
        <f t="shared" si="1"/>
        <v>5.540000000000002</v>
      </c>
      <c r="I29" s="23">
        <v>11</v>
      </c>
      <c r="J29" s="151">
        <v>3.64</v>
      </c>
      <c r="K29" s="152">
        <v>10</v>
      </c>
      <c r="L29" s="8">
        <f t="shared" si="2"/>
        <v>1</v>
      </c>
      <c r="M29" s="153">
        <f t="shared" si="3"/>
        <v>4.640000000000001</v>
      </c>
      <c r="N29" s="23">
        <v>7</v>
      </c>
      <c r="O29" s="154">
        <f t="shared" si="4"/>
        <v>-3.9199999999999995</v>
      </c>
      <c r="P29" s="76">
        <f t="shared" si="5"/>
        <v>14.100000000000001</v>
      </c>
      <c r="Q29" s="155">
        <f t="shared" si="6"/>
        <v>10.180000000000003</v>
      </c>
      <c r="R29" s="77">
        <f t="shared" si="7"/>
        <v>18</v>
      </c>
      <c r="S29" s="106"/>
      <c r="T29" s="78"/>
      <c r="U29" s="79">
        <f>R29+S29+T29</f>
        <v>18</v>
      </c>
    </row>
    <row r="30" spans="1:21" ht="15.75" customHeight="1">
      <c r="A30" s="10">
        <v>1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11.58</v>
      </c>
      <c r="F30" s="152">
        <v>111</v>
      </c>
      <c r="G30" s="75">
        <f t="shared" si="0"/>
        <v>11.100000000000001</v>
      </c>
      <c r="H30" s="153">
        <f t="shared" si="1"/>
        <v>22.68</v>
      </c>
      <c r="I30" s="23">
        <v>21</v>
      </c>
      <c r="J30" s="151">
        <v>8.52</v>
      </c>
      <c r="K30" s="152">
        <v>47</v>
      </c>
      <c r="L30" s="8">
        <f t="shared" si="2"/>
        <v>4.7</v>
      </c>
      <c r="M30" s="153">
        <f t="shared" si="3"/>
        <v>13.219999999999999</v>
      </c>
      <c r="N30" s="23">
        <v>17</v>
      </c>
      <c r="O30" s="154">
        <f t="shared" si="4"/>
        <v>20.1</v>
      </c>
      <c r="P30" s="76">
        <f t="shared" si="5"/>
        <v>15.8</v>
      </c>
      <c r="Q30" s="155">
        <f t="shared" si="6"/>
        <v>35.9</v>
      </c>
      <c r="R30" s="77">
        <f t="shared" si="7"/>
        <v>38</v>
      </c>
      <c r="S30" s="106">
        <v>3</v>
      </c>
      <c r="T30" s="78">
        <v>3</v>
      </c>
      <c r="U30" s="193">
        <f>R30+S30+T30</f>
        <v>44</v>
      </c>
    </row>
    <row r="31" spans="1:21" ht="15.75" customHeight="1">
      <c r="A31" s="10">
        <v>29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10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-7.92</v>
      </c>
      <c r="F32" s="152">
        <v>63</v>
      </c>
      <c r="G32" s="75">
        <f t="shared" si="0"/>
        <v>6.300000000000001</v>
      </c>
      <c r="H32" s="153">
        <f t="shared" si="1"/>
        <v>-1.6199999999999992</v>
      </c>
      <c r="I32" s="23">
        <v>8</v>
      </c>
      <c r="J32" s="151">
        <v>1.5</v>
      </c>
      <c r="K32" s="152">
        <v>71</v>
      </c>
      <c r="L32" s="8">
        <f t="shared" si="2"/>
        <v>7.1000000000000005</v>
      </c>
      <c r="M32" s="153">
        <f t="shared" si="3"/>
        <v>8.600000000000001</v>
      </c>
      <c r="N32" s="23">
        <v>13</v>
      </c>
      <c r="O32" s="154">
        <f t="shared" si="4"/>
        <v>-6.42</v>
      </c>
      <c r="P32" s="76">
        <f t="shared" si="5"/>
        <v>13.400000000000002</v>
      </c>
      <c r="Q32" s="155">
        <f t="shared" si="6"/>
        <v>6.980000000000002</v>
      </c>
      <c r="R32" s="77">
        <f t="shared" si="7"/>
        <v>21</v>
      </c>
      <c r="S32" s="106"/>
      <c r="T32" s="78"/>
      <c r="U32" s="79">
        <f>R32+S32+T32</f>
        <v>21</v>
      </c>
    </row>
    <row r="33" spans="1:21" ht="15.75" customHeight="1">
      <c r="A33" s="10">
        <v>21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-18.56</v>
      </c>
      <c r="F33" s="152">
        <v>1</v>
      </c>
      <c r="G33" s="75">
        <f t="shared" si="0"/>
        <v>0.1</v>
      </c>
      <c r="H33" s="153">
        <f t="shared" si="1"/>
        <v>-18.459999999999997</v>
      </c>
      <c r="I33" s="23">
        <v>1</v>
      </c>
      <c r="J33" s="151">
        <v>-10</v>
      </c>
      <c r="K33" s="152">
        <v>6</v>
      </c>
      <c r="L33" s="8">
        <f t="shared" si="2"/>
        <v>0.6000000000000001</v>
      </c>
      <c r="M33" s="153">
        <f t="shared" si="3"/>
        <v>-9.4</v>
      </c>
      <c r="N33" s="23">
        <v>3</v>
      </c>
      <c r="O33" s="154">
        <f t="shared" si="4"/>
        <v>-28.56</v>
      </c>
      <c r="P33" s="76">
        <f t="shared" si="5"/>
        <v>0.7000000000000001</v>
      </c>
      <c r="Q33" s="155">
        <f t="shared" si="6"/>
        <v>-27.86</v>
      </c>
      <c r="R33" s="77">
        <f t="shared" si="7"/>
        <v>4</v>
      </c>
      <c r="S33" s="106"/>
      <c r="T33" s="78"/>
      <c r="U33" s="79">
        <f>R33+S33+T33</f>
        <v>4</v>
      </c>
    </row>
    <row r="34" spans="1:21" ht="15.75" customHeight="1">
      <c r="A34" s="10">
        <v>9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>
        <v>6.14</v>
      </c>
      <c r="F34" s="152">
        <v>58</v>
      </c>
      <c r="G34" s="75">
        <f t="shared" si="0"/>
        <v>5.800000000000001</v>
      </c>
      <c r="H34" s="153">
        <f t="shared" si="1"/>
        <v>11.940000000000001</v>
      </c>
      <c r="I34" s="23">
        <v>16</v>
      </c>
      <c r="J34" s="151">
        <v>-2.98</v>
      </c>
      <c r="K34" s="152">
        <v>24</v>
      </c>
      <c r="L34" s="8">
        <f t="shared" si="2"/>
        <v>2.4000000000000004</v>
      </c>
      <c r="M34" s="153">
        <f t="shared" si="3"/>
        <v>-0.5799999999999996</v>
      </c>
      <c r="N34" s="23">
        <v>6</v>
      </c>
      <c r="O34" s="154">
        <f t="shared" si="4"/>
        <v>3.1599999999999997</v>
      </c>
      <c r="P34" s="76">
        <f t="shared" si="5"/>
        <v>8.200000000000001</v>
      </c>
      <c r="Q34" s="155">
        <f t="shared" si="6"/>
        <v>11.360000000000001</v>
      </c>
      <c r="R34" s="77">
        <f t="shared" si="7"/>
        <v>22</v>
      </c>
      <c r="S34" s="106"/>
      <c r="T34" s="78"/>
      <c r="U34" s="79">
        <f>R34+S34+T34</f>
        <v>22</v>
      </c>
    </row>
    <row r="35" spans="1:21" ht="15.75" customHeight="1">
      <c r="A35" s="10">
        <v>30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/>
      <c r="F35" s="152"/>
      <c r="G35" s="75">
        <f t="shared" si="0"/>
        <v>0</v>
      </c>
      <c r="H35" s="153">
        <f t="shared" si="1"/>
        <v>0</v>
      </c>
      <c r="I35" s="23"/>
      <c r="J35" s="151"/>
      <c r="K35" s="152"/>
      <c r="L35" s="8">
        <f t="shared" si="2"/>
        <v>0</v>
      </c>
      <c r="M35" s="153">
        <f t="shared" si="3"/>
        <v>0</v>
      </c>
      <c r="N35" s="23"/>
      <c r="O35" s="154">
        <f t="shared" si="4"/>
        <v>0</v>
      </c>
      <c r="P35" s="76">
        <f t="shared" si="5"/>
        <v>0</v>
      </c>
      <c r="Q35" s="155">
        <f t="shared" si="6"/>
        <v>0</v>
      </c>
      <c r="R35" s="77">
        <f t="shared" si="7"/>
        <v>0</v>
      </c>
      <c r="S35" s="106"/>
      <c r="T35" s="78"/>
      <c r="U35" s="156" t="s">
        <v>189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214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215</v>
      </c>
      <c r="C40" s="147"/>
      <c r="D40" s="147"/>
      <c r="E40" s="147"/>
      <c r="F40" s="147"/>
      <c r="H40" s="148">
        <v>80</v>
      </c>
      <c r="I40" s="207" t="s">
        <v>169</v>
      </c>
      <c r="J40" s="207"/>
      <c r="K40" s="140" t="s">
        <v>217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216</v>
      </c>
      <c r="C41" s="144"/>
      <c r="D41" s="144"/>
      <c r="E41" s="144"/>
      <c r="F41" s="144"/>
      <c r="H41" s="149">
        <v>55</v>
      </c>
      <c r="I41" s="208" t="s">
        <v>112</v>
      </c>
      <c r="J41" s="208"/>
      <c r="K41" s="138" t="s">
        <v>221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218</v>
      </c>
      <c r="C42" s="147"/>
      <c r="D42" s="147"/>
      <c r="E42" s="147"/>
      <c r="F42" s="147"/>
      <c r="H42" s="148">
        <v>55</v>
      </c>
      <c r="I42" s="207" t="s">
        <v>136</v>
      </c>
      <c r="J42" s="207"/>
      <c r="K42" s="140" t="s">
        <v>221</v>
      </c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 t="s">
        <v>219</v>
      </c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 t="s">
        <v>220</v>
      </c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222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223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224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225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 t="s">
        <v>226</v>
      </c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 t="s">
        <v>227</v>
      </c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I51:J51"/>
    <mergeCell ref="I52:J52"/>
    <mergeCell ref="I49:J49"/>
    <mergeCell ref="I47:J47"/>
    <mergeCell ref="I48:J48"/>
    <mergeCell ref="I46:J46"/>
    <mergeCell ref="I41:J41"/>
    <mergeCell ref="I42:J42"/>
    <mergeCell ref="I43:J43"/>
    <mergeCell ref="I44:J44"/>
    <mergeCell ref="B46:F46"/>
    <mergeCell ref="I50:J50"/>
    <mergeCell ref="F4:I4"/>
    <mergeCell ref="K4:N4"/>
    <mergeCell ref="H38:T38"/>
    <mergeCell ref="K39:T39"/>
    <mergeCell ref="I45:J45"/>
    <mergeCell ref="E2:U2"/>
    <mergeCell ref="I40:J40"/>
    <mergeCell ref="O4:R4"/>
    <mergeCell ref="B38:F38"/>
    <mergeCell ref="I39:J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0"/>
  <dimension ref="A1:Y44"/>
  <sheetViews>
    <sheetView showGridLines="0" zoomScalePageLayoutView="0" workbookViewId="0" topLeftCell="A1">
      <selection activeCell="K31" sqref="K31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245</v>
      </c>
      <c r="D4" s="22" t="s">
        <v>17</v>
      </c>
      <c r="E4" s="141">
        <f>SUM(E6:E26)</f>
        <v>0</v>
      </c>
      <c r="F4" s="213" t="s">
        <v>64</v>
      </c>
      <c r="G4" s="214"/>
      <c r="H4" s="214"/>
      <c r="I4" s="215"/>
      <c r="J4" s="141">
        <f>SUM(J6:J26)</f>
        <v>0</v>
      </c>
      <c r="K4" s="216" t="s">
        <v>65</v>
      </c>
      <c r="L4" s="214"/>
      <c r="M4" s="214"/>
      <c r="N4" s="215"/>
      <c r="O4" s="212" t="s">
        <v>24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</v>
      </c>
      <c r="B6" s="72">
        <f>HRÁČI!B27</f>
        <v>125</v>
      </c>
      <c r="C6" s="73" t="str">
        <f>HRÁČI!C27</f>
        <v>Slivovič</v>
      </c>
      <c r="D6" s="74" t="str">
        <f>HRÁČI!D27</f>
        <v>Michal</v>
      </c>
      <c r="E6" s="151">
        <v>11.58</v>
      </c>
      <c r="F6" s="152">
        <v>111</v>
      </c>
      <c r="G6" s="75">
        <f aca="true" t="shared" si="0" ref="G6:G26">F6*0.1</f>
        <v>11.100000000000001</v>
      </c>
      <c r="H6" s="153">
        <f aca="true" t="shared" si="1" ref="H6:H26">E6+G6</f>
        <v>22.68</v>
      </c>
      <c r="I6" s="23">
        <v>21</v>
      </c>
      <c r="J6" s="151">
        <v>8.52</v>
      </c>
      <c r="K6" s="152">
        <v>47</v>
      </c>
      <c r="L6" s="8">
        <f aca="true" t="shared" si="2" ref="L6:L26">K6*0.1</f>
        <v>4.7</v>
      </c>
      <c r="M6" s="153">
        <f aca="true" t="shared" si="3" ref="M6:M26">J6+L6</f>
        <v>13.219999999999999</v>
      </c>
      <c r="N6" s="23">
        <v>17</v>
      </c>
      <c r="O6" s="154">
        <f aca="true" t="shared" si="4" ref="O6:O26">E6+J6</f>
        <v>20.1</v>
      </c>
      <c r="P6" s="76">
        <f aca="true" t="shared" si="5" ref="P6:P26">G6+L6</f>
        <v>15.8</v>
      </c>
      <c r="Q6" s="155">
        <f aca="true" t="shared" si="6" ref="Q6:Q26">H6+M6</f>
        <v>35.9</v>
      </c>
      <c r="R6" s="77">
        <f aca="true" t="shared" si="7" ref="R6:R26">I6+N6</f>
        <v>38</v>
      </c>
      <c r="S6" s="106">
        <v>3</v>
      </c>
      <c r="T6" s="78">
        <v>3</v>
      </c>
      <c r="U6" s="193">
        <f aca="true" t="shared" si="8" ref="U6:U26">R6+S6+T6</f>
        <v>44</v>
      </c>
      <c r="Y6" s="21"/>
    </row>
    <row r="7" spans="1:21" ht="15.75" customHeight="1">
      <c r="A7" s="10">
        <v>2</v>
      </c>
      <c r="B7" s="80">
        <f>HRÁČI!B18</f>
        <v>116</v>
      </c>
      <c r="C7" s="81" t="str">
        <f>HRÁČI!C18</f>
        <v>Učník</v>
      </c>
      <c r="D7" s="82" t="str">
        <f>HRÁČI!D18</f>
        <v>Stanislav</v>
      </c>
      <c r="E7" s="151">
        <v>17.8</v>
      </c>
      <c r="F7" s="152">
        <v>45</v>
      </c>
      <c r="G7" s="75">
        <f t="shared" si="0"/>
        <v>4.5</v>
      </c>
      <c r="H7" s="153">
        <f t="shared" si="1"/>
        <v>22.3</v>
      </c>
      <c r="I7" s="23">
        <v>20</v>
      </c>
      <c r="J7" s="151">
        <v>3.04</v>
      </c>
      <c r="K7" s="152">
        <v>90</v>
      </c>
      <c r="L7" s="8">
        <f t="shared" si="2"/>
        <v>9</v>
      </c>
      <c r="M7" s="153">
        <f t="shared" si="3"/>
        <v>12.04</v>
      </c>
      <c r="N7" s="23">
        <v>16</v>
      </c>
      <c r="O7" s="154">
        <f t="shared" si="4"/>
        <v>20.84</v>
      </c>
      <c r="P7" s="76">
        <f t="shared" si="5"/>
        <v>13.5</v>
      </c>
      <c r="Q7" s="155">
        <f t="shared" si="6"/>
        <v>34.34</v>
      </c>
      <c r="R7" s="77">
        <f t="shared" si="7"/>
        <v>36</v>
      </c>
      <c r="S7" s="106">
        <v>2</v>
      </c>
      <c r="T7" s="78">
        <v>2</v>
      </c>
      <c r="U7" s="79">
        <f t="shared" si="8"/>
        <v>40</v>
      </c>
    </row>
    <row r="8" spans="1:21" ht="15.75" customHeight="1">
      <c r="A8" s="10">
        <v>3</v>
      </c>
      <c r="B8" s="80">
        <f>HRÁČI!B25</f>
        <v>123</v>
      </c>
      <c r="C8" s="81" t="str">
        <f>HRÁČI!C25</f>
        <v>Jamečný</v>
      </c>
      <c r="D8" s="82" t="str">
        <f>HRÁČI!D25</f>
        <v>Milan</v>
      </c>
      <c r="E8" s="151">
        <v>6.76</v>
      </c>
      <c r="F8" s="152">
        <v>18</v>
      </c>
      <c r="G8" s="75">
        <f t="shared" si="0"/>
        <v>1.8</v>
      </c>
      <c r="H8" s="153">
        <f t="shared" si="1"/>
        <v>8.56</v>
      </c>
      <c r="I8" s="23">
        <v>14</v>
      </c>
      <c r="J8" s="151">
        <v>9.5</v>
      </c>
      <c r="K8" s="152">
        <v>100</v>
      </c>
      <c r="L8" s="8">
        <f t="shared" si="2"/>
        <v>10</v>
      </c>
      <c r="M8" s="153">
        <f t="shared" si="3"/>
        <v>19.5</v>
      </c>
      <c r="N8" s="23">
        <v>20</v>
      </c>
      <c r="O8" s="154">
        <f t="shared" si="4"/>
        <v>16.259999999999998</v>
      </c>
      <c r="P8" s="76">
        <f t="shared" si="5"/>
        <v>11.8</v>
      </c>
      <c r="Q8" s="155">
        <f t="shared" si="6"/>
        <v>28.060000000000002</v>
      </c>
      <c r="R8" s="77">
        <f t="shared" si="7"/>
        <v>34</v>
      </c>
      <c r="S8" s="106">
        <v>1</v>
      </c>
      <c r="T8" s="78">
        <v>1</v>
      </c>
      <c r="U8" s="79">
        <f t="shared" si="8"/>
        <v>36</v>
      </c>
    </row>
    <row r="9" spans="1:21" ht="15.75" customHeight="1">
      <c r="A9" s="10">
        <v>4</v>
      </c>
      <c r="B9" s="80">
        <f>HRÁČI!B24</f>
        <v>122</v>
      </c>
      <c r="C9" s="81" t="str">
        <f>HRÁČI!C24</f>
        <v>Šereš</v>
      </c>
      <c r="D9" s="82" t="str">
        <f>HRÁČI!D24</f>
        <v>Karol</v>
      </c>
      <c r="E9" s="151">
        <v>5.88</v>
      </c>
      <c r="F9" s="152">
        <v>16</v>
      </c>
      <c r="G9" s="75">
        <f t="shared" si="0"/>
        <v>1.6</v>
      </c>
      <c r="H9" s="153">
        <f t="shared" si="1"/>
        <v>7.48</v>
      </c>
      <c r="I9" s="23">
        <v>13</v>
      </c>
      <c r="J9" s="151">
        <v>10.06</v>
      </c>
      <c r="K9" s="152">
        <v>62</v>
      </c>
      <c r="L9" s="8">
        <f t="shared" si="2"/>
        <v>6.2</v>
      </c>
      <c r="M9" s="153">
        <f t="shared" si="3"/>
        <v>16.26</v>
      </c>
      <c r="N9" s="23">
        <v>19</v>
      </c>
      <c r="O9" s="154">
        <f t="shared" si="4"/>
        <v>15.940000000000001</v>
      </c>
      <c r="P9" s="76">
        <f t="shared" si="5"/>
        <v>7.800000000000001</v>
      </c>
      <c r="Q9" s="155">
        <f t="shared" si="6"/>
        <v>23.740000000000002</v>
      </c>
      <c r="R9" s="77">
        <f t="shared" si="7"/>
        <v>32</v>
      </c>
      <c r="S9" s="106"/>
      <c r="T9" s="78"/>
      <c r="U9" s="79">
        <f t="shared" si="8"/>
        <v>32</v>
      </c>
    </row>
    <row r="10" spans="1:21" ht="15.75" customHeight="1">
      <c r="A10" s="10">
        <v>5</v>
      </c>
      <c r="B10" s="80">
        <f>HRÁČI!B6</f>
        <v>104</v>
      </c>
      <c r="C10" s="81" t="str">
        <f>HRÁČI!C6</f>
        <v>Vavrík  </v>
      </c>
      <c r="D10" s="82" t="str">
        <f>HRÁČI!D6</f>
        <v>Roman</v>
      </c>
      <c r="E10" s="151">
        <v>16.18</v>
      </c>
      <c r="F10" s="152">
        <v>54</v>
      </c>
      <c r="G10" s="75">
        <f t="shared" si="0"/>
        <v>5.4</v>
      </c>
      <c r="H10" s="153">
        <f t="shared" si="1"/>
        <v>21.58</v>
      </c>
      <c r="I10" s="23">
        <v>19</v>
      </c>
      <c r="J10" s="151">
        <v>8.28</v>
      </c>
      <c r="K10" s="152"/>
      <c r="L10" s="8">
        <f t="shared" si="2"/>
        <v>0</v>
      </c>
      <c r="M10" s="153">
        <f t="shared" si="3"/>
        <v>8.28</v>
      </c>
      <c r="N10" s="23">
        <v>12</v>
      </c>
      <c r="O10" s="154">
        <f t="shared" si="4"/>
        <v>24.46</v>
      </c>
      <c r="P10" s="76">
        <f t="shared" si="5"/>
        <v>5.4</v>
      </c>
      <c r="Q10" s="155">
        <f t="shared" si="6"/>
        <v>29.86</v>
      </c>
      <c r="R10" s="77">
        <f t="shared" si="7"/>
        <v>31</v>
      </c>
      <c r="S10" s="106"/>
      <c r="T10" s="78"/>
      <c r="U10" s="79">
        <f t="shared" si="8"/>
        <v>31</v>
      </c>
    </row>
    <row r="11" spans="1:21" ht="15.75" customHeight="1">
      <c r="A11" s="10">
        <v>6</v>
      </c>
      <c r="B11" s="80">
        <f>HRÁČI!B3</f>
        <v>101</v>
      </c>
      <c r="C11" s="81" t="str">
        <f>HRÁČI!C3</f>
        <v>Dobiaš</v>
      </c>
      <c r="D11" s="82" t="str">
        <f>HRÁČI!D3</f>
        <v>Martin</v>
      </c>
      <c r="E11" s="151">
        <v>11.06</v>
      </c>
      <c r="F11" s="152">
        <v>22</v>
      </c>
      <c r="G11" s="75">
        <f t="shared" si="0"/>
        <v>2.2</v>
      </c>
      <c r="H11" s="153">
        <f t="shared" si="1"/>
        <v>13.260000000000002</v>
      </c>
      <c r="I11" s="23">
        <v>17</v>
      </c>
      <c r="J11" s="151">
        <v>2.98</v>
      </c>
      <c r="K11" s="152">
        <v>44</v>
      </c>
      <c r="L11" s="8">
        <f t="shared" si="2"/>
        <v>4.4</v>
      </c>
      <c r="M11" s="153">
        <f t="shared" si="3"/>
        <v>7.380000000000001</v>
      </c>
      <c r="N11" s="23">
        <v>10</v>
      </c>
      <c r="O11" s="154">
        <f t="shared" si="4"/>
        <v>14.040000000000001</v>
      </c>
      <c r="P11" s="76">
        <f t="shared" si="5"/>
        <v>6.6000000000000005</v>
      </c>
      <c r="Q11" s="155">
        <f t="shared" si="6"/>
        <v>20.64</v>
      </c>
      <c r="R11" s="77">
        <f t="shared" si="7"/>
        <v>27</v>
      </c>
      <c r="S11" s="106"/>
      <c r="T11" s="78"/>
      <c r="U11" s="79">
        <f t="shared" si="8"/>
        <v>27</v>
      </c>
    </row>
    <row r="12" spans="1:21" ht="15.75" customHeight="1">
      <c r="A12" s="10">
        <v>7</v>
      </c>
      <c r="B12" s="80">
        <f>HRÁČI!B17</f>
        <v>115</v>
      </c>
      <c r="C12" s="81" t="str">
        <f>HRÁČI!C17</f>
        <v>Rigo</v>
      </c>
      <c r="D12" s="82" t="str">
        <f>HRÁČI!D17</f>
        <v>Ľudovít</v>
      </c>
      <c r="E12" s="151">
        <v>-14.86</v>
      </c>
      <c r="F12" s="152">
        <v>2</v>
      </c>
      <c r="G12" s="75">
        <f t="shared" si="0"/>
        <v>0.2</v>
      </c>
      <c r="H12" s="153">
        <f t="shared" si="1"/>
        <v>-14.66</v>
      </c>
      <c r="I12" s="23">
        <v>2</v>
      </c>
      <c r="J12" s="151">
        <v>13.04</v>
      </c>
      <c r="K12" s="152">
        <v>152</v>
      </c>
      <c r="L12" s="8">
        <f t="shared" si="2"/>
        <v>15.200000000000001</v>
      </c>
      <c r="M12" s="153">
        <f t="shared" si="3"/>
        <v>28.240000000000002</v>
      </c>
      <c r="N12" s="23">
        <v>21</v>
      </c>
      <c r="O12" s="154">
        <f t="shared" si="4"/>
        <v>-1.8200000000000003</v>
      </c>
      <c r="P12" s="76">
        <f t="shared" si="5"/>
        <v>15.4</v>
      </c>
      <c r="Q12" s="155">
        <f t="shared" si="6"/>
        <v>13.580000000000002</v>
      </c>
      <c r="R12" s="77">
        <f t="shared" si="7"/>
        <v>23</v>
      </c>
      <c r="S12" s="106"/>
      <c r="T12" s="78"/>
      <c r="U12" s="79">
        <f t="shared" si="8"/>
        <v>23</v>
      </c>
    </row>
    <row r="13" spans="1:21" ht="15.75" customHeight="1">
      <c r="A13" s="10">
        <v>8</v>
      </c>
      <c r="B13" s="80">
        <f>HRÁČI!B22</f>
        <v>120</v>
      </c>
      <c r="C13" s="81" t="str">
        <f>HRÁČI!C22</f>
        <v>Urban</v>
      </c>
      <c r="D13" s="82" t="str">
        <f>HRÁČI!D22</f>
        <v>Daniel</v>
      </c>
      <c r="E13" s="151">
        <v>-8.26</v>
      </c>
      <c r="F13" s="152">
        <v>18</v>
      </c>
      <c r="G13" s="75">
        <f t="shared" si="0"/>
        <v>1.8</v>
      </c>
      <c r="H13" s="153">
        <f t="shared" si="1"/>
        <v>-6.46</v>
      </c>
      <c r="I13" s="23">
        <v>5</v>
      </c>
      <c r="J13" s="151">
        <v>0.08</v>
      </c>
      <c r="K13" s="152">
        <v>145</v>
      </c>
      <c r="L13" s="8">
        <f t="shared" si="2"/>
        <v>14.5</v>
      </c>
      <c r="M13" s="153">
        <f t="shared" si="3"/>
        <v>14.58</v>
      </c>
      <c r="N13" s="23">
        <v>18</v>
      </c>
      <c r="O13" s="154">
        <f t="shared" si="4"/>
        <v>-8.18</v>
      </c>
      <c r="P13" s="76">
        <f t="shared" si="5"/>
        <v>16.3</v>
      </c>
      <c r="Q13" s="155">
        <f t="shared" si="6"/>
        <v>8.120000000000001</v>
      </c>
      <c r="R13" s="77">
        <f t="shared" si="7"/>
        <v>23</v>
      </c>
      <c r="S13" s="106"/>
      <c r="T13" s="78"/>
      <c r="U13" s="79">
        <f t="shared" si="8"/>
        <v>23</v>
      </c>
    </row>
    <row r="14" spans="1:21" ht="15.75" customHeight="1">
      <c r="A14" s="10">
        <v>9</v>
      </c>
      <c r="B14" s="80">
        <f>HRÁČI!B31</f>
        <v>129</v>
      </c>
      <c r="C14" s="81" t="str">
        <f>HRÁČI!C31</f>
        <v>Rotter</v>
      </c>
      <c r="D14" s="82" t="str">
        <f>HRÁČI!D31</f>
        <v>Martin</v>
      </c>
      <c r="E14" s="151">
        <v>6.14</v>
      </c>
      <c r="F14" s="152">
        <v>58</v>
      </c>
      <c r="G14" s="75">
        <f t="shared" si="0"/>
        <v>5.800000000000001</v>
      </c>
      <c r="H14" s="153">
        <f t="shared" si="1"/>
        <v>11.940000000000001</v>
      </c>
      <c r="I14" s="23">
        <v>16</v>
      </c>
      <c r="J14" s="151">
        <v>-2.98</v>
      </c>
      <c r="K14" s="152">
        <v>24</v>
      </c>
      <c r="L14" s="8">
        <f t="shared" si="2"/>
        <v>2.4000000000000004</v>
      </c>
      <c r="M14" s="153">
        <f t="shared" si="3"/>
        <v>-0.5799999999999996</v>
      </c>
      <c r="N14" s="23">
        <v>6</v>
      </c>
      <c r="O14" s="154">
        <f t="shared" si="4"/>
        <v>3.1599999999999997</v>
      </c>
      <c r="P14" s="76">
        <f t="shared" si="5"/>
        <v>8.200000000000001</v>
      </c>
      <c r="Q14" s="155">
        <f t="shared" si="6"/>
        <v>11.360000000000001</v>
      </c>
      <c r="R14" s="77">
        <f t="shared" si="7"/>
        <v>22</v>
      </c>
      <c r="S14" s="106"/>
      <c r="T14" s="78"/>
      <c r="U14" s="79">
        <f t="shared" si="8"/>
        <v>22</v>
      </c>
    </row>
    <row r="15" spans="1:21" ht="15.75" customHeight="1">
      <c r="A15" s="10">
        <v>10</v>
      </c>
      <c r="B15" s="80">
        <f>HRÁČI!B29</f>
        <v>127</v>
      </c>
      <c r="C15" s="81" t="str">
        <f>HRÁČI!C29</f>
        <v>Gavula</v>
      </c>
      <c r="D15" s="82" t="str">
        <f>HRÁČI!D29</f>
        <v>Gabriel</v>
      </c>
      <c r="E15" s="151">
        <v>-7.92</v>
      </c>
      <c r="F15" s="152">
        <v>63</v>
      </c>
      <c r="G15" s="75">
        <f t="shared" si="0"/>
        <v>6.300000000000001</v>
      </c>
      <c r="H15" s="153">
        <f t="shared" si="1"/>
        <v>-1.6199999999999992</v>
      </c>
      <c r="I15" s="23">
        <v>8</v>
      </c>
      <c r="J15" s="151">
        <v>1.5</v>
      </c>
      <c r="K15" s="152">
        <v>71</v>
      </c>
      <c r="L15" s="8">
        <f t="shared" si="2"/>
        <v>7.1000000000000005</v>
      </c>
      <c r="M15" s="153">
        <f t="shared" si="3"/>
        <v>8.600000000000001</v>
      </c>
      <c r="N15" s="23">
        <v>13</v>
      </c>
      <c r="O15" s="154">
        <f t="shared" si="4"/>
        <v>-6.42</v>
      </c>
      <c r="P15" s="76">
        <f t="shared" si="5"/>
        <v>13.400000000000002</v>
      </c>
      <c r="Q15" s="155">
        <f t="shared" si="6"/>
        <v>6.980000000000002</v>
      </c>
      <c r="R15" s="77">
        <f t="shared" si="7"/>
        <v>21</v>
      </c>
      <c r="S15" s="106"/>
      <c r="T15" s="78"/>
      <c r="U15" s="79">
        <f t="shared" si="8"/>
        <v>21</v>
      </c>
    </row>
    <row r="16" spans="1:21" ht="15.75" customHeight="1">
      <c r="A16" s="10">
        <v>11</v>
      </c>
      <c r="B16" s="80">
        <f>HRÁČI!B5</f>
        <v>103</v>
      </c>
      <c r="C16" s="81" t="str">
        <f>HRÁČI!C5</f>
        <v>Kazimír </v>
      </c>
      <c r="D16" s="82" t="str">
        <f>HRÁČI!D5</f>
        <v>Jozef</v>
      </c>
      <c r="E16" s="151">
        <v>-5.4</v>
      </c>
      <c r="F16" s="152">
        <v>14</v>
      </c>
      <c r="G16" s="75">
        <f t="shared" si="0"/>
        <v>1.4000000000000001</v>
      </c>
      <c r="H16" s="153">
        <f t="shared" si="1"/>
        <v>-4</v>
      </c>
      <c r="I16" s="23">
        <v>7</v>
      </c>
      <c r="J16" s="151">
        <v>2.96</v>
      </c>
      <c r="K16" s="152">
        <v>58</v>
      </c>
      <c r="L16" s="8">
        <f t="shared" si="2"/>
        <v>5.800000000000001</v>
      </c>
      <c r="M16" s="153">
        <f t="shared" si="3"/>
        <v>8.760000000000002</v>
      </c>
      <c r="N16" s="23">
        <v>14</v>
      </c>
      <c r="O16" s="154">
        <f t="shared" si="4"/>
        <v>-2.4400000000000004</v>
      </c>
      <c r="P16" s="76">
        <f t="shared" si="5"/>
        <v>7.200000000000001</v>
      </c>
      <c r="Q16" s="155">
        <f t="shared" si="6"/>
        <v>4.760000000000002</v>
      </c>
      <c r="R16" s="77">
        <f t="shared" si="7"/>
        <v>21</v>
      </c>
      <c r="S16" s="106"/>
      <c r="T16" s="78"/>
      <c r="U16" s="79">
        <f t="shared" si="8"/>
        <v>21</v>
      </c>
    </row>
    <row r="17" spans="1:21" ht="15.75" customHeight="1">
      <c r="A17" s="10">
        <v>12</v>
      </c>
      <c r="B17" s="80">
        <f>HRÁČI!B4</f>
        <v>102</v>
      </c>
      <c r="C17" s="81" t="str">
        <f>HRÁČI!C4</f>
        <v>Leskovský  </v>
      </c>
      <c r="D17" s="82" t="str">
        <f>HRÁČI!D4</f>
        <v>Roman</v>
      </c>
      <c r="E17" s="151">
        <v>-6</v>
      </c>
      <c r="F17" s="152">
        <v>4</v>
      </c>
      <c r="G17" s="75">
        <f t="shared" si="0"/>
        <v>0.4</v>
      </c>
      <c r="H17" s="153">
        <f t="shared" si="1"/>
        <v>-5.6</v>
      </c>
      <c r="I17" s="23">
        <v>6</v>
      </c>
      <c r="J17" s="151">
        <v>-3.2</v>
      </c>
      <c r="K17" s="152">
        <v>129</v>
      </c>
      <c r="L17" s="8">
        <f t="shared" si="2"/>
        <v>12.9</v>
      </c>
      <c r="M17" s="153">
        <f t="shared" si="3"/>
        <v>9.7</v>
      </c>
      <c r="N17" s="23">
        <v>15</v>
      </c>
      <c r="O17" s="154">
        <f t="shared" si="4"/>
        <v>-9.2</v>
      </c>
      <c r="P17" s="76">
        <f t="shared" si="5"/>
        <v>13.3</v>
      </c>
      <c r="Q17" s="155">
        <f t="shared" si="6"/>
        <v>4.1</v>
      </c>
      <c r="R17" s="77">
        <f t="shared" si="7"/>
        <v>21</v>
      </c>
      <c r="S17" s="106"/>
      <c r="T17" s="78"/>
      <c r="U17" s="79">
        <f t="shared" si="8"/>
        <v>21</v>
      </c>
    </row>
    <row r="18" spans="1:21" ht="15.75" customHeight="1">
      <c r="A18" s="10">
        <v>13</v>
      </c>
      <c r="B18" s="80">
        <f>HRÁČI!B8</f>
        <v>106</v>
      </c>
      <c r="C18" s="81" t="str">
        <f>HRÁČI!C8</f>
        <v>Bisák </v>
      </c>
      <c r="D18" s="82" t="str">
        <f>HRÁČI!D8</f>
        <v>Viliam</v>
      </c>
      <c r="E18" s="151">
        <v>6.78</v>
      </c>
      <c r="F18" s="152">
        <v>114</v>
      </c>
      <c r="G18" s="75">
        <f t="shared" si="0"/>
        <v>11.4</v>
      </c>
      <c r="H18" s="153">
        <f t="shared" si="1"/>
        <v>18.18</v>
      </c>
      <c r="I18" s="23">
        <v>18</v>
      </c>
      <c r="J18" s="151">
        <v>-19.84</v>
      </c>
      <c r="K18" s="152">
        <v>102</v>
      </c>
      <c r="L18" s="8">
        <f t="shared" si="2"/>
        <v>10.200000000000001</v>
      </c>
      <c r="M18" s="153">
        <f t="shared" si="3"/>
        <v>-9.639999999999999</v>
      </c>
      <c r="N18" s="23">
        <v>2</v>
      </c>
      <c r="O18" s="154">
        <f t="shared" si="4"/>
        <v>-13.059999999999999</v>
      </c>
      <c r="P18" s="76">
        <f t="shared" si="5"/>
        <v>21.6</v>
      </c>
      <c r="Q18" s="155">
        <f t="shared" si="6"/>
        <v>8.540000000000001</v>
      </c>
      <c r="R18" s="77">
        <f t="shared" si="7"/>
        <v>20</v>
      </c>
      <c r="S18" s="106"/>
      <c r="T18" s="78"/>
      <c r="U18" s="79">
        <f t="shared" si="8"/>
        <v>20</v>
      </c>
    </row>
    <row r="19" spans="1:21" ht="15.75" customHeight="1">
      <c r="A19" s="10">
        <v>14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>
        <v>4.14</v>
      </c>
      <c r="F19" s="152">
        <v>55</v>
      </c>
      <c r="G19" s="75">
        <f t="shared" si="0"/>
        <v>5.5</v>
      </c>
      <c r="H19" s="153">
        <f t="shared" si="1"/>
        <v>9.64</v>
      </c>
      <c r="I19" s="23">
        <v>15</v>
      </c>
      <c r="J19" s="151">
        <v>-9.5</v>
      </c>
      <c r="K19" s="152">
        <v>76</v>
      </c>
      <c r="L19" s="8">
        <f t="shared" si="2"/>
        <v>7.6000000000000005</v>
      </c>
      <c r="M19" s="153">
        <f t="shared" si="3"/>
        <v>-1.8999999999999995</v>
      </c>
      <c r="N19" s="23">
        <v>5</v>
      </c>
      <c r="O19" s="154">
        <f t="shared" si="4"/>
        <v>-5.36</v>
      </c>
      <c r="P19" s="76">
        <f t="shared" si="5"/>
        <v>13.100000000000001</v>
      </c>
      <c r="Q19" s="155">
        <f t="shared" si="6"/>
        <v>7.740000000000001</v>
      </c>
      <c r="R19" s="77">
        <f t="shared" si="7"/>
        <v>20</v>
      </c>
      <c r="S19" s="106"/>
      <c r="T19" s="78"/>
      <c r="U19" s="79">
        <f t="shared" si="8"/>
        <v>20</v>
      </c>
    </row>
    <row r="20" spans="1:21" ht="15.75" customHeight="1">
      <c r="A20" s="10">
        <v>15</v>
      </c>
      <c r="B20" s="80">
        <f>HRÁČI!B10</f>
        <v>108</v>
      </c>
      <c r="C20" s="81" t="str">
        <f>HRÁČI!C10</f>
        <v>Vavríková</v>
      </c>
      <c r="D20" s="82" t="str">
        <f>HRÁČI!D10</f>
        <v>Lucia</v>
      </c>
      <c r="E20" s="151">
        <v>4.62</v>
      </c>
      <c r="F20" s="152">
        <v>4</v>
      </c>
      <c r="G20" s="75">
        <f t="shared" si="0"/>
        <v>0.4</v>
      </c>
      <c r="H20" s="153">
        <f t="shared" si="1"/>
        <v>5.0200000000000005</v>
      </c>
      <c r="I20" s="23">
        <v>10</v>
      </c>
      <c r="J20" s="151">
        <v>3.12</v>
      </c>
      <c r="K20" s="152">
        <v>33</v>
      </c>
      <c r="L20" s="8">
        <f t="shared" si="2"/>
        <v>3.3000000000000003</v>
      </c>
      <c r="M20" s="153">
        <f t="shared" si="3"/>
        <v>6.42</v>
      </c>
      <c r="N20" s="23">
        <v>9</v>
      </c>
      <c r="O20" s="154">
        <f t="shared" si="4"/>
        <v>7.74</v>
      </c>
      <c r="P20" s="76">
        <f t="shared" si="5"/>
        <v>3.7</v>
      </c>
      <c r="Q20" s="155">
        <f t="shared" si="6"/>
        <v>11.440000000000001</v>
      </c>
      <c r="R20" s="77">
        <f t="shared" si="7"/>
        <v>19</v>
      </c>
      <c r="S20" s="106"/>
      <c r="T20" s="78"/>
      <c r="U20" s="79">
        <f t="shared" si="8"/>
        <v>19</v>
      </c>
    </row>
    <row r="21" spans="1:21" ht="15.75" customHeight="1">
      <c r="A21" s="10">
        <v>16</v>
      </c>
      <c r="B21" s="80">
        <f>HRÁČI!B26</f>
        <v>124</v>
      </c>
      <c r="C21" s="81" t="str">
        <f>HRÁČI!C26</f>
        <v>Biely</v>
      </c>
      <c r="D21" s="82" t="str">
        <f>HRÁČI!D26</f>
        <v>Peter</v>
      </c>
      <c r="E21" s="151">
        <v>-7.56</v>
      </c>
      <c r="F21" s="152">
        <v>131</v>
      </c>
      <c r="G21" s="75">
        <f t="shared" si="0"/>
        <v>13.100000000000001</v>
      </c>
      <c r="H21" s="153">
        <f t="shared" si="1"/>
        <v>5.540000000000002</v>
      </c>
      <c r="I21" s="23">
        <v>11</v>
      </c>
      <c r="J21" s="151">
        <v>3.64</v>
      </c>
      <c r="K21" s="152">
        <v>10</v>
      </c>
      <c r="L21" s="8">
        <f t="shared" si="2"/>
        <v>1</v>
      </c>
      <c r="M21" s="153">
        <f t="shared" si="3"/>
        <v>4.640000000000001</v>
      </c>
      <c r="N21" s="23">
        <v>7</v>
      </c>
      <c r="O21" s="154">
        <f t="shared" si="4"/>
        <v>-3.9199999999999995</v>
      </c>
      <c r="P21" s="76">
        <f t="shared" si="5"/>
        <v>14.100000000000001</v>
      </c>
      <c r="Q21" s="155">
        <f t="shared" si="6"/>
        <v>10.180000000000003</v>
      </c>
      <c r="R21" s="77">
        <f t="shared" si="7"/>
        <v>18</v>
      </c>
      <c r="S21" s="106"/>
      <c r="T21" s="78"/>
      <c r="U21" s="79">
        <f t="shared" si="8"/>
        <v>18</v>
      </c>
    </row>
    <row r="22" spans="1:21" ht="15.75" customHeight="1">
      <c r="A22" s="10">
        <v>17</v>
      </c>
      <c r="B22" s="80">
        <f>HRÁČI!B15</f>
        <v>113</v>
      </c>
      <c r="C22" s="81" t="str">
        <f>HRÁČI!C15</f>
        <v>Danics</v>
      </c>
      <c r="D22" s="82" t="str">
        <f>HRÁČI!D15</f>
        <v>Erich</v>
      </c>
      <c r="E22" s="151">
        <v>-11.8</v>
      </c>
      <c r="F22" s="152">
        <v>35</v>
      </c>
      <c r="G22" s="75">
        <f t="shared" si="0"/>
        <v>3.5</v>
      </c>
      <c r="H22" s="153">
        <f t="shared" si="1"/>
        <v>-8.3</v>
      </c>
      <c r="I22" s="23">
        <v>4</v>
      </c>
      <c r="J22" s="151">
        <v>3.12</v>
      </c>
      <c r="K22" s="152">
        <v>44</v>
      </c>
      <c r="L22" s="8">
        <f t="shared" si="2"/>
        <v>4.4</v>
      </c>
      <c r="M22" s="153">
        <f t="shared" si="3"/>
        <v>7.5200000000000005</v>
      </c>
      <c r="N22" s="23">
        <v>11</v>
      </c>
      <c r="O22" s="154">
        <f t="shared" si="4"/>
        <v>-8.68</v>
      </c>
      <c r="P22" s="76">
        <f t="shared" si="5"/>
        <v>7.9</v>
      </c>
      <c r="Q22" s="155">
        <f t="shared" si="6"/>
        <v>-0.7800000000000002</v>
      </c>
      <c r="R22" s="77">
        <f t="shared" si="7"/>
        <v>15</v>
      </c>
      <c r="S22" s="106"/>
      <c r="T22" s="78"/>
      <c r="U22" s="79">
        <f t="shared" si="8"/>
        <v>15</v>
      </c>
    </row>
    <row r="23" spans="1:21" ht="15.75" customHeight="1">
      <c r="A23" s="10">
        <v>18</v>
      </c>
      <c r="B23" s="80">
        <f>HRÁČI!B9</f>
        <v>107</v>
      </c>
      <c r="C23" s="81" t="str">
        <f>HRÁČI!C9</f>
        <v>Hegyi </v>
      </c>
      <c r="D23" s="82" t="str">
        <f>HRÁČI!D9</f>
        <v>Juraj</v>
      </c>
      <c r="E23" s="151">
        <v>-1.34</v>
      </c>
      <c r="F23" s="152">
        <v>23</v>
      </c>
      <c r="G23" s="75">
        <f t="shared" si="0"/>
        <v>2.3000000000000003</v>
      </c>
      <c r="H23" s="153">
        <f t="shared" si="1"/>
        <v>0.9600000000000002</v>
      </c>
      <c r="I23" s="23">
        <v>9</v>
      </c>
      <c r="J23" s="151">
        <v>-4.46</v>
      </c>
      <c r="K23" s="152">
        <v>0</v>
      </c>
      <c r="L23" s="8">
        <f t="shared" si="2"/>
        <v>0</v>
      </c>
      <c r="M23" s="153">
        <f t="shared" si="3"/>
        <v>-4.46</v>
      </c>
      <c r="N23" s="23">
        <v>4</v>
      </c>
      <c r="O23" s="154">
        <f t="shared" si="4"/>
        <v>-5.8</v>
      </c>
      <c r="P23" s="76">
        <f t="shared" si="5"/>
        <v>2.3000000000000003</v>
      </c>
      <c r="Q23" s="155">
        <f t="shared" si="6"/>
        <v>-3.5</v>
      </c>
      <c r="R23" s="77">
        <f t="shared" si="7"/>
        <v>13</v>
      </c>
      <c r="S23" s="106"/>
      <c r="T23" s="78"/>
      <c r="U23" s="79">
        <f t="shared" si="8"/>
        <v>13</v>
      </c>
    </row>
    <row r="24" spans="1:21" ht="15.75" customHeight="1">
      <c r="A24" s="10">
        <v>19</v>
      </c>
      <c r="B24" s="80">
        <f>HRÁČI!B11</f>
        <v>109</v>
      </c>
      <c r="C24" s="81" t="str">
        <f>HRÁČI!C11</f>
        <v>Andraščíková  </v>
      </c>
      <c r="D24" s="82" t="str">
        <f>HRÁČI!D11</f>
        <v>Beáta</v>
      </c>
      <c r="E24" s="151">
        <v>0.78</v>
      </c>
      <c r="F24" s="152">
        <v>53</v>
      </c>
      <c r="G24" s="75">
        <f t="shared" si="0"/>
        <v>5.300000000000001</v>
      </c>
      <c r="H24" s="153">
        <f t="shared" si="1"/>
        <v>6.080000000000001</v>
      </c>
      <c r="I24" s="23">
        <v>12</v>
      </c>
      <c r="J24" s="151">
        <v>-16.82</v>
      </c>
      <c r="K24" s="152"/>
      <c r="L24" s="8">
        <f t="shared" si="2"/>
        <v>0</v>
      </c>
      <c r="M24" s="153">
        <f t="shared" si="3"/>
        <v>-16.82</v>
      </c>
      <c r="N24" s="23">
        <v>1</v>
      </c>
      <c r="O24" s="154">
        <f t="shared" si="4"/>
        <v>-16.04</v>
      </c>
      <c r="P24" s="76">
        <f t="shared" si="5"/>
        <v>5.300000000000001</v>
      </c>
      <c r="Q24" s="155">
        <f t="shared" si="6"/>
        <v>-10.739999999999998</v>
      </c>
      <c r="R24" s="77">
        <f t="shared" si="7"/>
        <v>13</v>
      </c>
      <c r="S24" s="106"/>
      <c r="T24" s="78"/>
      <c r="U24" s="79">
        <f t="shared" si="8"/>
        <v>13</v>
      </c>
    </row>
    <row r="25" spans="1:21" ht="15.75" customHeight="1">
      <c r="A25" s="10">
        <v>20</v>
      </c>
      <c r="B25" s="80">
        <f>HRÁČI!B13</f>
        <v>111</v>
      </c>
      <c r="C25" s="81" t="str">
        <f>HRÁČI!C13</f>
        <v>Andraščíková  </v>
      </c>
      <c r="D25" s="82" t="str">
        <f>HRÁČI!D13</f>
        <v>Katarína</v>
      </c>
      <c r="E25" s="151">
        <v>-10.02</v>
      </c>
      <c r="F25" s="152">
        <v>1</v>
      </c>
      <c r="G25" s="75">
        <f t="shared" si="0"/>
        <v>0.1</v>
      </c>
      <c r="H25" s="153">
        <f t="shared" si="1"/>
        <v>-9.92</v>
      </c>
      <c r="I25" s="23">
        <v>3</v>
      </c>
      <c r="J25" s="151">
        <v>-3.04</v>
      </c>
      <c r="K25" s="152">
        <v>88</v>
      </c>
      <c r="L25" s="8">
        <f t="shared" si="2"/>
        <v>8.8</v>
      </c>
      <c r="M25" s="153">
        <f t="shared" si="3"/>
        <v>5.760000000000001</v>
      </c>
      <c r="N25" s="23">
        <v>8</v>
      </c>
      <c r="O25" s="154">
        <f t="shared" si="4"/>
        <v>-13.059999999999999</v>
      </c>
      <c r="P25" s="76">
        <f t="shared" si="5"/>
        <v>8.9</v>
      </c>
      <c r="Q25" s="155">
        <f t="shared" si="6"/>
        <v>-4.159999999999999</v>
      </c>
      <c r="R25" s="77">
        <f t="shared" si="7"/>
        <v>11</v>
      </c>
      <c r="S25" s="106"/>
      <c r="T25" s="78"/>
      <c r="U25" s="79">
        <f t="shared" si="8"/>
        <v>11</v>
      </c>
    </row>
    <row r="26" spans="1:21" ht="15.75" customHeight="1">
      <c r="A26" s="10">
        <v>21</v>
      </c>
      <c r="B26" s="80">
        <f>HRÁČI!B30</f>
        <v>128</v>
      </c>
      <c r="C26" s="81" t="str">
        <f>HRÁČI!C30</f>
        <v>Alfoldy</v>
      </c>
      <c r="D26" s="82" t="str">
        <f>HRÁČI!D30</f>
        <v>František</v>
      </c>
      <c r="E26" s="151">
        <v>-18.56</v>
      </c>
      <c r="F26" s="152">
        <v>1</v>
      </c>
      <c r="G26" s="75">
        <f t="shared" si="0"/>
        <v>0.1</v>
      </c>
      <c r="H26" s="153">
        <f t="shared" si="1"/>
        <v>-18.459999999999997</v>
      </c>
      <c r="I26" s="23">
        <v>1</v>
      </c>
      <c r="J26" s="151">
        <v>-10</v>
      </c>
      <c r="K26" s="152">
        <v>6</v>
      </c>
      <c r="L26" s="8">
        <f t="shared" si="2"/>
        <v>0.6000000000000001</v>
      </c>
      <c r="M26" s="153">
        <f t="shared" si="3"/>
        <v>-9.4</v>
      </c>
      <c r="N26" s="23">
        <v>3</v>
      </c>
      <c r="O26" s="154">
        <f t="shared" si="4"/>
        <v>-28.56</v>
      </c>
      <c r="P26" s="76">
        <f t="shared" si="5"/>
        <v>0.7000000000000001</v>
      </c>
      <c r="Q26" s="155">
        <f t="shared" si="6"/>
        <v>-27.86</v>
      </c>
      <c r="R26" s="77">
        <f t="shared" si="7"/>
        <v>4</v>
      </c>
      <c r="S26" s="106"/>
      <c r="T26" s="78"/>
      <c r="U26" s="79">
        <f t="shared" si="8"/>
        <v>4</v>
      </c>
    </row>
    <row r="27" spans="1:21" ht="15.75" customHeight="1">
      <c r="A27" s="1"/>
      <c r="E27" s="139"/>
      <c r="F27" s="7"/>
      <c r="G27" s="7"/>
      <c r="H27" s="7"/>
      <c r="I27" s="7"/>
      <c r="J27" s="139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5.75" customHeight="1">
      <c r="A28" s="1"/>
      <c r="B28" s="2"/>
      <c r="C28" s="1"/>
      <c r="D28" s="1"/>
      <c r="E28" s="1"/>
      <c r="F28" s="1"/>
      <c r="G28" s="1"/>
      <c r="H28" s="1"/>
      <c r="I28" s="2"/>
      <c r="J28" s="1"/>
      <c r="K28" s="1"/>
      <c r="L28" s="1"/>
      <c r="M28" s="1"/>
      <c r="N28" s="2"/>
      <c r="O28" s="1"/>
      <c r="P28" s="1"/>
      <c r="Q28" s="1"/>
      <c r="R28" s="1"/>
      <c r="S28" s="1"/>
      <c r="T28" s="1"/>
      <c r="U28" s="1"/>
    </row>
    <row r="29" spans="1:21" ht="15.75" customHeight="1">
      <c r="A29" s="142" t="s">
        <v>53</v>
      </c>
      <c r="B29" s="217" t="s">
        <v>78</v>
      </c>
      <c r="C29" s="218"/>
      <c r="D29" s="218"/>
      <c r="E29" s="218"/>
      <c r="F29" s="218"/>
      <c r="H29" s="219" t="s">
        <v>182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1"/>
    </row>
    <row r="30" spans="1:20" ht="15.75" customHeight="1">
      <c r="A30" s="143" t="s">
        <v>183</v>
      </c>
      <c r="B30" s="144" t="s">
        <v>214</v>
      </c>
      <c r="C30" s="144"/>
      <c r="D30" s="144"/>
      <c r="E30" s="144"/>
      <c r="F30" s="144"/>
      <c r="H30" s="145" t="s">
        <v>33</v>
      </c>
      <c r="I30" s="204" t="s">
        <v>60</v>
      </c>
      <c r="J30" s="204"/>
      <c r="K30" s="205" t="s">
        <v>54</v>
      </c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1" ht="15.75" customHeight="1">
      <c r="A31" s="146" t="s">
        <v>184</v>
      </c>
      <c r="B31" s="147" t="s">
        <v>215</v>
      </c>
      <c r="C31" s="147"/>
      <c r="D31" s="147"/>
      <c r="E31" s="147"/>
      <c r="F31" s="147"/>
      <c r="H31" s="148">
        <v>80</v>
      </c>
      <c r="I31" s="207" t="s">
        <v>169</v>
      </c>
      <c r="J31" s="207"/>
      <c r="K31" s="140" t="s">
        <v>217</v>
      </c>
      <c r="L31" s="140"/>
      <c r="M31" s="140"/>
      <c r="N31" s="140"/>
      <c r="O31" s="140"/>
      <c r="P31" s="140"/>
      <c r="Q31" s="140"/>
      <c r="R31" s="140"/>
      <c r="S31" s="140"/>
      <c r="T31" s="140"/>
      <c r="U31" s="150"/>
    </row>
    <row r="32" spans="1:21" ht="15.75" customHeight="1">
      <c r="A32" s="143" t="s">
        <v>185</v>
      </c>
      <c r="B32" s="144" t="s">
        <v>216</v>
      </c>
      <c r="C32" s="144"/>
      <c r="D32" s="144"/>
      <c r="E32" s="144"/>
      <c r="F32" s="144"/>
      <c r="H32" s="149">
        <v>55</v>
      </c>
      <c r="I32" s="208" t="s">
        <v>112</v>
      </c>
      <c r="J32" s="208"/>
      <c r="K32" s="138" t="s">
        <v>221</v>
      </c>
      <c r="L32" s="138"/>
      <c r="M32" s="138"/>
      <c r="N32" s="138"/>
      <c r="O32" s="138"/>
      <c r="P32" s="138"/>
      <c r="Q32" s="138"/>
      <c r="R32" s="138"/>
      <c r="S32" s="138"/>
      <c r="T32" s="138"/>
      <c r="U32" s="150"/>
    </row>
    <row r="33" spans="1:21" ht="15.75" customHeight="1">
      <c r="A33" s="146" t="s">
        <v>186</v>
      </c>
      <c r="B33" s="147" t="s">
        <v>218</v>
      </c>
      <c r="C33" s="147"/>
      <c r="D33" s="147"/>
      <c r="E33" s="147"/>
      <c r="F33" s="147"/>
      <c r="H33" s="148">
        <v>55</v>
      </c>
      <c r="I33" s="207" t="s">
        <v>136</v>
      </c>
      <c r="J33" s="207"/>
      <c r="K33" s="140" t="s">
        <v>221</v>
      </c>
      <c r="L33" s="140"/>
      <c r="M33" s="140"/>
      <c r="N33" s="140"/>
      <c r="O33" s="140"/>
      <c r="P33" s="140"/>
      <c r="Q33" s="140"/>
      <c r="R33" s="140"/>
      <c r="S33" s="140"/>
      <c r="T33" s="140"/>
      <c r="U33" s="150"/>
    </row>
    <row r="34" spans="1:21" ht="15.75" customHeight="1">
      <c r="A34" s="143" t="s">
        <v>187</v>
      </c>
      <c r="B34" s="144" t="s">
        <v>219</v>
      </c>
      <c r="C34" s="144"/>
      <c r="D34" s="144"/>
      <c r="E34" s="144"/>
      <c r="F34" s="144"/>
      <c r="H34" s="149"/>
      <c r="I34" s="208"/>
      <c r="J34" s="20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50"/>
    </row>
    <row r="35" spans="1:21" ht="15.75" customHeight="1">
      <c r="A35" s="146" t="s">
        <v>188</v>
      </c>
      <c r="B35" s="147" t="s">
        <v>220</v>
      </c>
      <c r="C35" s="147"/>
      <c r="D35" s="147"/>
      <c r="E35" s="147"/>
      <c r="F35" s="147"/>
      <c r="H35" s="148"/>
      <c r="I35" s="207"/>
      <c r="J35" s="207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50"/>
    </row>
    <row r="36" spans="8:21" ht="15">
      <c r="H36" s="149"/>
      <c r="I36" s="208"/>
      <c r="J36" s="20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50"/>
    </row>
    <row r="37" spans="1:22" ht="15">
      <c r="A37" s="142" t="s">
        <v>53</v>
      </c>
      <c r="B37" s="221" t="s">
        <v>79</v>
      </c>
      <c r="C37" s="222"/>
      <c r="D37" s="222"/>
      <c r="E37" s="222"/>
      <c r="F37" s="223"/>
      <c r="H37" s="148"/>
      <c r="I37" s="207"/>
      <c r="J37" s="207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50"/>
      <c r="V37" s="1"/>
    </row>
    <row r="38" spans="1:22" ht="15">
      <c r="A38" s="143" t="s">
        <v>183</v>
      </c>
      <c r="B38" s="144" t="s">
        <v>222</v>
      </c>
      <c r="C38" s="144"/>
      <c r="D38" s="144"/>
      <c r="E38" s="144"/>
      <c r="F38" s="144"/>
      <c r="H38" s="149"/>
      <c r="I38" s="208"/>
      <c r="J38" s="20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50"/>
      <c r="V38" s="1"/>
    </row>
    <row r="39" spans="1:21" ht="15">
      <c r="A39" s="146" t="s">
        <v>184</v>
      </c>
      <c r="B39" s="147" t="s">
        <v>223</v>
      </c>
      <c r="C39" s="147"/>
      <c r="D39" s="147"/>
      <c r="E39" s="147"/>
      <c r="F39" s="147"/>
      <c r="H39" s="148"/>
      <c r="I39" s="207"/>
      <c r="J39" s="207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50"/>
    </row>
    <row r="40" spans="1:21" ht="15">
      <c r="A40" s="143" t="s">
        <v>185</v>
      </c>
      <c r="B40" s="144" t="s">
        <v>224</v>
      </c>
      <c r="C40" s="144"/>
      <c r="D40" s="144"/>
      <c r="E40" s="144"/>
      <c r="F40" s="144"/>
      <c r="H40" s="149"/>
      <c r="I40" s="208"/>
      <c r="J40" s="20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50"/>
    </row>
    <row r="41" spans="1:21" ht="15">
      <c r="A41" s="146" t="s">
        <v>186</v>
      </c>
      <c r="B41" s="147" t="s">
        <v>225</v>
      </c>
      <c r="C41" s="147"/>
      <c r="D41" s="147"/>
      <c r="E41" s="147"/>
      <c r="F41" s="147"/>
      <c r="H41" s="148"/>
      <c r="I41" s="207"/>
      <c r="J41" s="207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50"/>
    </row>
    <row r="42" spans="1:21" ht="15">
      <c r="A42" s="143" t="s">
        <v>187</v>
      </c>
      <c r="B42" s="144" t="s">
        <v>226</v>
      </c>
      <c r="C42" s="144"/>
      <c r="D42" s="144"/>
      <c r="E42" s="144"/>
      <c r="F42" s="144"/>
      <c r="G42" s="1"/>
      <c r="H42" s="149"/>
      <c r="I42" s="208"/>
      <c r="J42" s="20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50"/>
    </row>
    <row r="43" spans="1:21" ht="15">
      <c r="A43" s="146" t="s">
        <v>188</v>
      </c>
      <c r="B43" s="147" t="s">
        <v>227</v>
      </c>
      <c r="C43" s="147"/>
      <c r="D43" s="147"/>
      <c r="E43" s="147"/>
      <c r="F43" s="147"/>
      <c r="H43" s="148"/>
      <c r="I43" s="207"/>
      <c r="J43" s="207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50"/>
    </row>
    <row r="44" spans="1:21" ht="12.75">
      <c r="A44" s="1"/>
      <c r="B44" s="2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</sheetData>
  <sheetProtection/>
  <mergeCells count="22">
    <mergeCell ref="E2:U2"/>
    <mergeCell ref="I31:J31"/>
    <mergeCell ref="O4:R4"/>
    <mergeCell ref="B29:F29"/>
    <mergeCell ref="I30:J30"/>
    <mergeCell ref="I32:J32"/>
    <mergeCell ref="F4:I4"/>
    <mergeCell ref="B37:F37"/>
    <mergeCell ref="I41:J41"/>
    <mergeCell ref="I36:J36"/>
    <mergeCell ref="I33:J33"/>
    <mergeCell ref="I34:J34"/>
    <mergeCell ref="I35:J35"/>
    <mergeCell ref="I42:J42"/>
    <mergeCell ref="I43:J43"/>
    <mergeCell ref="I40:J40"/>
    <mergeCell ref="I38:J38"/>
    <mergeCell ref="I39:J39"/>
    <mergeCell ref="K4:N4"/>
    <mergeCell ref="H29:T29"/>
    <mergeCell ref="K30:T30"/>
    <mergeCell ref="I37:J3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Y53"/>
  <sheetViews>
    <sheetView showGridLines="0" zoomScale="85" zoomScaleNormal="85" zoomScalePageLayoutView="0" workbookViewId="0" topLeftCell="A25">
      <selection activeCell="C40" sqref="C40"/>
    </sheetView>
  </sheetViews>
  <sheetFormatPr defaultColWidth="9.140625" defaultRowHeight="12.75"/>
  <cols>
    <col min="1" max="1" width="6.7109375" style="0" customWidth="1"/>
    <col min="2" max="2" width="5.00390625" style="0" customWidth="1"/>
    <col min="3" max="3" width="13.7109375" style="0" customWidth="1"/>
    <col min="4" max="4" width="7.421875" style="0" customWidth="1"/>
    <col min="5" max="5" width="6.8515625" style="0" customWidth="1"/>
    <col min="6" max="6" width="4.140625" style="0" customWidth="1"/>
    <col min="7" max="7" width="6.421875" style="0" customWidth="1"/>
    <col min="8" max="8" width="6.8515625" style="0" customWidth="1"/>
    <col min="9" max="9" width="4.28125" style="0" customWidth="1"/>
    <col min="10" max="10" width="6.8515625" style="0" customWidth="1"/>
    <col min="11" max="11" width="4.140625" style="0" customWidth="1"/>
    <col min="12" max="12" width="6.421875" style="0" customWidth="1"/>
    <col min="13" max="13" width="6.8515625" style="0" customWidth="1"/>
    <col min="14" max="14" width="4.28125" style="0" customWidth="1"/>
    <col min="15" max="15" width="6.8515625" style="0" customWidth="1"/>
    <col min="16" max="16" width="6.421875" style="0" customWidth="1"/>
    <col min="17" max="17" width="6.8515625" style="0" customWidth="1"/>
    <col min="18" max="18" width="5.7109375" style="0" customWidth="1"/>
    <col min="19" max="20" width="6.140625" style="0" customWidth="1"/>
    <col min="21" max="21" width="7.7109375" style="0" customWidth="1"/>
  </cols>
  <sheetData>
    <row r="1" spans="1:2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24" customHeight="1" thickBot="1">
      <c r="A2" s="1"/>
      <c r="E2" s="209" t="s">
        <v>146</v>
      </c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1"/>
      <c r="V2" s="6"/>
    </row>
    <row r="3" spans="1:21" ht="9" customHeight="1">
      <c r="A3" s="1"/>
      <c r="B3" s="2"/>
      <c r="C3" s="1"/>
      <c r="D3" s="1"/>
      <c r="E3" s="3"/>
      <c r="F3" s="3"/>
      <c r="G3" s="3"/>
      <c r="H3" s="4"/>
      <c r="I3" s="4"/>
      <c r="J3" s="1"/>
      <c r="K3" s="1"/>
      <c r="L3" s="1"/>
      <c r="M3" s="3"/>
      <c r="N3" s="3"/>
      <c r="O3" s="1"/>
      <c r="P3" s="1"/>
      <c r="Q3" s="1"/>
      <c r="R3" s="1"/>
      <c r="S3" s="1"/>
      <c r="T3" s="1"/>
      <c r="U3" s="2"/>
    </row>
    <row r="4" spans="1:21" ht="15.75">
      <c r="A4" s="20"/>
      <c r="B4" s="5"/>
      <c r="C4" s="132" t="s">
        <v>246</v>
      </c>
      <c r="D4" s="22" t="s">
        <v>17</v>
      </c>
      <c r="E4" s="141">
        <f>SUM(E6:E35)</f>
        <v>0</v>
      </c>
      <c r="F4" s="213" t="s">
        <v>66</v>
      </c>
      <c r="G4" s="214"/>
      <c r="H4" s="214"/>
      <c r="I4" s="215"/>
      <c r="J4" s="141">
        <f>SUM(J6:J35)</f>
        <v>0</v>
      </c>
      <c r="K4" s="216" t="s">
        <v>67</v>
      </c>
      <c r="L4" s="214"/>
      <c r="M4" s="214"/>
      <c r="N4" s="215"/>
      <c r="O4" s="212" t="s">
        <v>25</v>
      </c>
      <c r="P4" s="212"/>
      <c r="Q4" s="212"/>
      <c r="R4" s="212"/>
      <c r="S4" s="17" t="s">
        <v>19</v>
      </c>
      <c r="T4" s="17" t="s">
        <v>33</v>
      </c>
      <c r="U4" s="18" t="s">
        <v>1</v>
      </c>
    </row>
    <row r="5" spans="1:21" ht="14.25" thickBot="1">
      <c r="A5" s="11" t="s">
        <v>2</v>
      </c>
      <c r="B5" s="12" t="s">
        <v>3</v>
      </c>
      <c r="C5" s="13" t="s">
        <v>4</v>
      </c>
      <c r="D5" s="14"/>
      <c r="E5" s="67" t="s">
        <v>5</v>
      </c>
      <c r="F5" s="15" t="s">
        <v>6</v>
      </c>
      <c r="G5" s="15" t="s">
        <v>170</v>
      </c>
      <c r="H5" s="16" t="s">
        <v>7</v>
      </c>
      <c r="I5" s="16" t="s">
        <v>8</v>
      </c>
      <c r="J5" s="68" t="s">
        <v>9</v>
      </c>
      <c r="K5" s="68" t="s">
        <v>10</v>
      </c>
      <c r="L5" s="68" t="s">
        <v>171</v>
      </c>
      <c r="M5" s="69" t="s">
        <v>11</v>
      </c>
      <c r="N5" s="69" t="s">
        <v>12</v>
      </c>
      <c r="O5" s="70" t="s">
        <v>13</v>
      </c>
      <c r="P5" s="70" t="s">
        <v>14</v>
      </c>
      <c r="Q5" s="70" t="s">
        <v>15</v>
      </c>
      <c r="R5" s="70" t="s">
        <v>16</v>
      </c>
      <c r="S5" s="71" t="s">
        <v>52</v>
      </c>
      <c r="T5" s="71" t="s">
        <v>52</v>
      </c>
      <c r="U5" s="19" t="s">
        <v>18</v>
      </c>
    </row>
    <row r="6" spans="1:25" ht="15.75" customHeight="1">
      <c r="A6" s="10">
        <v>17</v>
      </c>
      <c r="B6" s="72">
        <f>HRÁČI!B3</f>
        <v>101</v>
      </c>
      <c r="C6" s="73" t="str">
        <f>HRÁČI!C3</f>
        <v>Dobiaš</v>
      </c>
      <c r="D6" s="74" t="str">
        <f>HRÁČI!D3</f>
        <v>Martin</v>
      </c>
      <c r="E6" s="151"/>
      <c r="F6" s="152"/>
      <c r="G6" s="75">
        <f aca="true" t="shared" si="0" ref="G6:G35">F6*0.1</f>
        <v>0</v>
      </c>
      <c r="H6" s="153">
        <f aca="true" t="shared" si="1" ref="H6:H35">E6+G6</f>
        <v>0</v>
      </c>
      <c r="I6" s="23"/>
      <c r="J6" s="151"/>
      <c r="K6" s="152"/>
      <c r="L6" s="8">
        <f aca="true" t="shared" si="2" ref="L6:L35">K6*0.1</f>
        <v>0</v>
      </c>
      <c r="M6" s="153">
        <f aca="true" t="shared" si="3" ref="M6:M35">J6+L6</f>
        <v>0</v>
      </c>
      <c r="N6" s="23"/>
      <c r="O6" s="154">
        <f aca="true" t="shared" si="4" ref="O6:O35">E6+J6</f>
        <v>0</v>
      </c>
      <c r="P6" s="76">
        <f aca="true" t="shared" si="5" ref="P6:P35">G6+L6</f>
        <v>0</v>
      </c>
      <c r="Q6" s="155">
        <f aca="true" t="shared" si="6" ref="Q6:Q35">H6+M6</f>
        <v>0</v>
      </c>
      <c r="R6" s="77">
        <f aca="true" t="shared" si="7" ref="R6:R35">I6+N6</f>
        <v>0</v>
      </c>
      <c r="S6" s="106"/>
      <c r="T6" s="78"/>
      <c r="U6" s="156" t="s">
        <v>189</v>
      </c>
      <c r="Y6" s="21"/>
    </row>
    <row r="7" spans="1:21" ht="15.75" customHeight="1">
      <c r="A7" s="9">
        <v>9</v>
      </c>
      <c r="B7" s="80">
        <f>HRÁČI!B4</f>
        <v>102</v>
      </c>
      <c r="C7" s="81" t="str">
        <f>HRÁČI!C4</f>
        <v>Leskovský  </v>
      </c>
      <c r="D7" s="82" t="str">
        <f>HRÁČI!D4</f>
        <v>Roman</v>
      </c>
      <c r="E7" s="151">
        <v>-14.02</v>
      </c>
      <c r="F7" s="152">
        <v>22</v>
      </c>
      <c r="G7" s="75">
        <f t="shared" si="0"/>
        <v>2.2</v>
      </c>
      <c r="H7" s="153">
        <f t="shared" si="1"/>
        <v>-11.82</v>
      </c>
      <c r="I7" s="23">
        <v>3</v>
      </c>
      <c r="J7" s="151">
        <v>7.56</v>
      </c>
      <c r="K7" s="152">
        <v>30</v>
      </c>
      <c r="L7" s="8">
        <f t="shared" si="2"/>
        <v>3</v>
      </c>
      <c r="M7" s="153">
        <f t="shared" si="3"/>
        <v>10.559999999999999</v>
      </c>
      <c r="N7" s="23">
        <v>14</v>
      </c>
      <c r="O7" s="154">
        <f t="shared" si="4"/>
        <v>-6.46</v>
      </c>
      <c r="P7" s="76">
        <f t="shared" si="5"/>
        <v>5.2</v>
      </c>
      <c r="Q7" s="155">
        <f t="shared" si="6"/>
        <v>-1.2600000000000016</v>
      </c>
      <c r="R7" s="77">
        <f t="shared" si="7"/>
        <v>17</v>
      </c>
      <c r="S7" s="106"/>
      <c r="T7" s="78"/>
      <c r="U7" s="79">
        <f>R7+S7+T7</f>
        <v>17</v>
      </c>
    </row>
    <row r="8" spans="1:21" ht="15.75" customHeight="1">
      <c r="A8" s="10">
        <v>2</v>
      </c>
      <c r="B8" s="80">
        <f>HRÁČI!B5</f>
        <v>103</v>
      </c>
      <c r="C8" s="81" t="str">
        <f>HRÁČI!C5</f>
        <v>Kazimír </v>
      </c>
      <c r="D8" s="82" t="str">
        <f>HRÁČI!D5</f>
        <v>Jozef</v>
      </c>
      <c r="E8" s="151">
        <v>20.14</v>
      </c>
      <c r="F8" s="152">
        <v>136</v>
      </c>
      <c r="G8" s="75">
        <f t="shared" si="0"/>
        <v>13.600000000000001</v>
      </c>
      <c r="H8" s="153">
        <f t="shared" si="1"/>
        <v>33.74</v>
      </c>
      <c r="I8" s="23">
        <v>16</v>
      </c>
      <c r="J8" s="151">
        <v>0.44</v>
      </c>
      <c r="K8" s="152">
        <v>48</v>
      </c>
      <c r="L8" s="8">
        <f t="shared" si="2"/>
        <v>4.800000000000001</v>
      </c>
      <c r="M8" s="153">
        <f t="shared" si="3"/>
        <v>5.240000000000001</v>
      </c>
      <c r="N8" s="23">
        <v>10</v>
      </c>
      <c r="O8" s="154">
        <f t="shared" si="4"/>
        <v>20.580000000000002</v>
      </c>
      <c r="P8" s="76">
        <f t="shared" si="5"/>
        <v>18.400000000000002</v>
      </c>
      <c r="Q8" s="155">
        <f t="shared" si="6"/>
        <v>38.980000000000004</v>
      </c>
      <c r="R8" s="77">
        <f t="shared" si="7"/>
        <v>26</v>
      </c>
      <c r="S8" s="106">
        <v>2</v>
      </c>
      <c r="T8" s="78">
        <v>3</v>
      </c>
      <c r="U8" s="79">
        <f>R8+S8+T8</f>
        <v>31</v>
      </c>
    </row>
    <row r="9" spans="1:21" ht="15.75" customHeight="1">
      <c r="A9" s="9">
        <v>8</v>
      </c>
      <c r="B9" s="80">
        <f>HRÁČI!B6</f>
        <v>104</v>
      </c>
      <c r="C9" s="81" t="str">
        <f>HRÁČI!C6</f>
        <v>Vavrík  </v>
      </c>
      <c r="D9" s="82" t="str">
        <f>HRÁČI!D6</f>
        <v>Roman</v>
      </c>
      <c r="E9" s="151">
        <v>2.4</v>
      </c>
      <c r="F9" s="152">
        <v>49</v>
      </c>
      <c r="G9" s="75">
        <f t="shared" si="0"/>
        <v>4.9</v>
      </c>
      <c r="H9" s="153">
        <f t="shared" si="1"/>
        <v>7.300000000000001</v>
      </c>
      <c r="I9" s="23">
        <v>9</v>
      </c>
      <c r="J9" s="151">
        <v>4.88</v>
      </c>
      <c r="K9" s="152">
        <v>2</v>
      </c>
      <c r="L9" s="8">
        <f t="shared" si="2"/>
        <v>0.2</v>
      </c>
      <c r="M9" s="153">
        <f t="shared" si="3"/>
        <v>5.08</v>
      </c>
      <c r="N9" s="23">
        <v>9</v>
      </c>
      <c r="O9" s="154">
        <f t="shared" si="4"/>
        <v>7.279999999999999</v>
      </c>
      <c r="P9" s="76">
        <f t="shared" si="5"/>
        <v>5.1000000000000005</v>
      </c>
      <c r="Q9" s="155">
        <f t="shared" si="6"/>
        <v>12.38</v>
      </c>
      <c r="R9" s="77">
        <f t="shared" si="7"/>
        <v>18</v>
      </c>
      <c r="S9" s="106"/>
      <c r="T9" s="78"/>
      <c r="U9" s="79">
        <f>R9+S9+T9</f>
        <v>18</v>
      </c>
    </row>
    <row r="10" spans="1:21" ht="15.75" customHeight="1">
      <c r="A10" s="10">
        <v>18</v>
      </c>
      <c r="B10" s="80">
        <f>HRÁČI!B7</f>
        <v>105</v>
      </c>
      <c r="C10" s="81" t="str">
        <f>HRÁČI!C7</f>
        <v>Vavrík  </v>
      </c>
      <c r="D10" s="82" t="str">
        <f>HRÁČI!D7</f>
        <v>Ivan</v>
      </c>
      <c r="E10" s="151"/>
      <c r="F10" s="152"/>
      <c r="G10" s="75">
        <f t="shared" si="0"/>
        <v>0</v>
      </c>
      <c r="H10" s="153">
        <f t="shared" si="1"/>
        <v>0</v>
      </c>
      <c r="I10" s="23"/>
      <c r="J10" s="151"/>
      <c r="K10" s="152"/>
      <c r="L10" s="8">
        <f t="shared" si="2"/>
        <v>0</v>
      </c>
      <c r="M10" s="153">
        <f t="shared" si="3"/>
        <v>0</v>
      </c>
      <c r="N10" s="23"/>
      <c r="O10" s="154">
        <f t="shared" si="4"/>
        <v>0</v>
      </c>
      <c r="P10" s="76">
        <f t="shared" si="5"/>
        <v>0</v>
      </c>
      <c r="Q10" s="155">
        <f t="shared" si="6"/>
        <v>0</v>
      </c>
      <c r="R10" s="77">
        <f t="shared" si="7"/>
        <v>0</v>
      </c>
      <c r="S10" s="106"/>
      <c r="T10" s="78"/>
      <c r="U10" s="156" t="s">
        <v>189</v>
      </c>
    </row>
    <row r="11" spans="1:21" ht="15.75" customHeight="1">
      <c r="A11" s="9">
        <v>19</v>
      </c>
      <c r="B11" s="80">
        <f>HRÁČI!B8</f>
        <v>106</v>
      </c>
      <c r="C11" s="81" t="str">
        <f>HRÁČI!C8</f>
        <v>Bisák </v>
      </c>
      <c r="D11" s="82" t="str">
        <f>HRÁČI!D8</f>
        <v>Viliam</v>
      </c>
      <c r="E11" s="151"/>
      <c r="F11" s="152"/>
      <c r="G11" s="75">
        <f t="shared" si="0"/>
        <v>0</v>
      </c>
      <c r="H11" s="153">
        <f t="shared" si="1"/>
        <v>0</v>
      </c>
      <c r="I11" s="23"/>
      <c r="J11" s="151"/>
      <c r="K11" s="152"/>
      <c r="L11" s="8">
        <f t="shared" si="2"/>
        <v>0</v>
      </c>
      <c r="M11" s="153">
        <f t="shared" si="3"/>
        <v>0</v>
      </c>
      <c r="N11" s="23"/>
      <c r="O11" s="154">
        <f t="shared" si="4"/>
        <v>0</v>
      </c>
      <c r="P11" s="76">
        <f t="shared" si="5"/>
        <v>0</v>
      </c>
      <c r="Q11" s="155">
        <f t="shared" si="6"/>
        <v>0</v>
      </c>
      <c r="R11" s="77">
        <f t="shared" si="7"/>
        <v>0</v>
      </c>
      <c r="S11" s="106"/>
      <c r="T11" s="78"/>
      <c r="U11" s="156" t="s">
        <v>189</v>
      </c>
    </row>
    <row r="12" spans="1:21" ht="15.75" customHeight="1">
      <c r="A12" s="10">
        <v>16</v>
      </c>
      <c r="B12" s="80">
        <f>HRÁČI!B9</f>
        <v>107</v>
      </c>
      <c r="C12" s="81" t="str">
        <f>HRÁČI!C9</f>
        <v>Hegyi </v>
      </c>
      <c r="D12" s="82" t="str">
        <f>HRÁČI!D9</f>
        <v>Juraj</v>
      </c>
      <c r="E12" s="151">
        <v>-27.98</v>
      </c>
      <c r="F12" s="152">
        <v>64</v>
      </c>
      <c r="G12" s="75">
        <f t="shared" si="0"/>
        <v>6.4</v>
      </c>
      <c r="H12" s="153">
        <f t="shared" si="1"/>
        <v>-21.58</v>
      </c>
      <c r="I12" s="23">
        <v>1</v>
      </c>
      <c r="J12" s="151">
        <v>-15.6</v>
      </c>
      <c r="K12" s="152">
        <v>108</v>
      </c>
      <c r="L12" s="8">
        <f t="shared" si="2"/>
        <v>10.8</v>
      </c>
      <c r="M12" s="153">
        <f t="shared" si="3"/>
        <v>-4.799999999999999</v>
      </c>
      <c r="N12" s="23">
        <v>2</v>
      </c>
      <c r="O12" s="154">
        <f t="shared" si="4"/>
        <v>-43.58</v>
      </c>
      <c r="P12" s="76">
        <f t="shared" si="5"/>
        <v>17.200000000000003</v>
      </c>
      <c r="Q12" s="155">
        <f t="shared" si="6"/>
        <v>-26.379999999999995</v>
      </c>
      <c r="R12" s="77">
        <f t="shared" si="7"/>
        <v>3</v>
      </c>
      <c r="S12" s="106"/>
      <c r="T12" s="78"/>
      <c r="U12" s="79">
        <f>R12+S12+T12</f>
        <v>3</v>
      </c>
    </row>
    <row r="13" spans="1:21" ht="15.75" customHeight="1">
      <c r="A13" s="9">
        <v>11</v>
      </c>
      <c r="B13" s="80">
        <f>HRÁČI!B10</f>
        <v>108</v>
      </c>
      <c r="C13" s="81" t="str">
        <f>HRÁČI!C10</f>
        <v>Vavríková</v>
      </c>
      <c r="D13" s="82" t="str">
        <f>HRÁČI!D10</f>
        <v>Lucia</v>
      </c>
      <c r="E13" s="151">
        <v>11.72</v>
      </c>
      <c r="F13" s="152">
        <v>48</v>
      </c>
      <c r="G13" s="75">
        <f t="shared" si="0"/>
        <v>4.800000000000001</v>
      </c>
      <c r="H13" s="153">
        <f t="shared" si="1"/>
        <v>16.520000000000003</v>
      </c>
      <c r="I13" s="23">
        <v>12</v>
      </c>
      <c r="J13" s="151">
        <v>-8.64</v>
      </c>
      <c r="K13" s="152">
        <v>24</v>
      </c>
      <c r="L13" s="8">
        <f t="shared" si="2"/>
        <v>2.4000000000000004</v>
      </c>
      <c r="M13" s="153">
        <f t="shared" si="3"/>
        <v>-6.24</v>
      </c>
      <c r="N13" s="23">
        <v>1</v>
      </c>
      <c r="O13" s="154">
        <f t="shared" si="4"/>
        <v>3.08</v>
      </c>
      <c r="P13" s="76">
        <f t="shared" si="5"/>
        <v>7.200000000000001</v>
      </c>
      <c r="Q13" s="155">
        <f t="shared" si="6"/>
        <v>10.280000000000003</v>
      </c>
      <c r="R13" s="77">
        <f t="shared" si="7"/>
        <v>13</v>
      </c>
      <c r="S13" s="106"/>
      <c r="T13" s="78"/>
      <c r="U13" s="79">
        <f>R13+S13+T13</f>
        <v>13</v>
      </c>
    </row>
    <row r="14" spans="1:21" ht="15.75" customHeight="1">
      <c r="A14" s="10">
        <v>4</v>
      </c>
      <c r="B14" s="80">
        <f>HRÁČI!B11</f>
        <v>109</v>
      </c>
      <c r="C14" s="81" t="str">
        <f>HRÁČI!C11</f>
        <v>Andraščíková  </v>
      </c>
      <c r="D14" s="82" t="str">
        <f>HRÁČI!D11</f>
        <v>Beáta</v>
      </c>
      <c r="E14" s="151">
        <v>0.2</v>
      </c>
      <c r="F14" s="152">
        <v>1</v>
      </c>
      <c r="G14" s="75">
        <f t="shared" si="0"/>
        <v>0.1</v>
      </c>
      <c r="H14" s="153">
        <f t="shared" si="1"/>
        <v>0.30000000000000004</v>
      </c>
      <c r="I14" s="23">
        <v>7</v>
      </c>
      <c r="J14" s="151">
        <v>10.68</v>
      </c>
      <c r="K14" s="152">
        <v>86</v>
      </c>
      <c r="L14" s="8">
        <f t="shared" si="2"/>
        <v>8.6</v>
      </c>
      <c r="M14" s="153">
        <f t="shared" si="3"/>
        <v>19.28</v>
      </c>
      <c r="N14" s="23">
        <v>16</v>
      </c>
      <c r="O14" s="154">
        <f t="shared" si="4"/>
        <v>10.879999999999999</v>
      </c>
      <c r="P14" s="76">
        <f t="shared" si="5"/>
        <v>8.7</v>
      </c>
      <c r="Q14" s="155">
        <f t="shared" si="6"/>
        <v>19.580000000000002</v>
      </c>
      <c r="R14" s="77">
        <f t="shared" si="7"/>
        <v>23</v>
      </c>
      <c r="S14" s="106"/>
      <c r="T14" s="78"/>
      <c r="U14" s="79">
        <f>R14+S14+T14</f>
        <v>23</v>
      </c>
    </row>
    <row r="15" spans="1:21" ht="15.75" customHeight="1">
      <c r="A15" s="9">
        <v>20</v>
      </c>
      <c r="B15" s="80">
        <f>HRÁČI!B12</f>
        <v>110</v>
      </c>
      <c r="C15" s="81" t="str">
        <f>HRÁČI!C12</f>
        <v>Andraščík</v>
      </c>
      <c r="D15" s="82" t="str">
        <f>HRÁČI!D12</f>
        <v>Michal</v>
      </c>
      <c r="E15" s="151"/>
      <c r="F15" s="152"/>
      <c r="G15" s="75">
        <f t="shared" si="0"/>
        <v>0</v>
      </c>
      <c r="H15" s="153">
        <f t="shared" si="1"/>
        <v>0</v>
      </c>
      <c r="I15" s="23"/>
      <c r="J15" s="151"/>
      <c r="K15" s="152"/>
      <c r="L15" s="8">
        <f t="shared" si="2"/>
        <v>0</v>
      </c>
      <c r="M15" s="153">
        <f t="shared" si="3"/>
        <v>0</v>
      </c>
      <c r="N15" s="23"/>
      <c r="O15" s="154">
        <f t="shared" si="4"/>
        <v>0</v>
      </c>
      <c r="P15" s="76">
        <f t="shared" si="5"/>
        <v>0</v>
      </c>
      <c r="Q15" s="155">
        <f t="shared" si="6"/>
        <v>0</v>
      </c>
      <c r="R15" s="77">
        <f t="shared" si="7"/>
        <v>0</v>
      </c>
      <c r="S15" s="106"/>
      <c r="T15" s="78"/>
      <c r="U15" s="156" t="s">
        <v>189</v>
      </c>
    </row>
    <row r="16" spans="1:21" ht="15.75" customHeight="1">
      <c r="A16" s="10">
        <v>21</v>
      </c>
      <c r="B16" s="80">
        <f>HRÁČI!B13</f>
        <v>111</v>
      </c>
      <c r="C16" s="81" t="str">
        <f>HRÁČI!C13</f>
        <v>Andraščíková  </v>
      </c>
      <c r="D16" s="82" t="str">
        <f>HRÁČI!D13</f>
        <v>Katarína</v>
      </c>
      <c r="E16" s="151"/>
      <c r="F16" s="152"/>
      <c r="G16" s="75">
        <f t="shared" si="0"/>
        <v>0</v>
      </c>
      <c r="H16" s="153">
        <f t="shared" si="1"/>
        <v>0</v>
      </c>
      <c r="I16" s="23"/>
      <c r="J16" s="151"/>
      <c r="K16" s="152"/>
      <c r="L16" s="8">
        <f t="shared" si="2"/>
        <v>0</v>
      </c>
      <c r="M16" s="153">
        <f t="shared" si="3"/>
        <v>0</v>
      </c>
      <c r="N16" s="23"/>
      <c r="O16" s="154">
        <f t="shared" si="4"/>
        <v>0</v>
      </c>
      <c r="P16" s="76">
        <f t="shared" si="5"/>
        <v>0</v>
      </c>
      <c r="Q16" s="155">
        <f t="shared" si="6"/>
        <v>0</v>
      </c>
      <c r="R16" s="77">
        <f t="shared" si="7"/>
        <v>0</v>
      </c>
      <c r="S16" s="106"/>
      <c r="T16" s="78"/>
      <c r="U16" s="156" t="s">
        <v>189</v>
      </c>
    </row>
    <row r="17" spans="1:21" ht="15.75" customHeight="1">
      <c r="A17" s="9">
        <v>22</v>
      </c>
      <c r="B17" s="80">
        <f>HRÁČI!B14</f>
        <v>112</v>
      </c>
      <c r="C17" s="81" t="str">
        <f>HRÁČI!C14</f>
        <v>Buch</v>
      </c>
      <c r="D17" s="82" t="str">
        <f>HRÁČI!D14</f>
        <v>Peter</v>
      </c>
      <c r="E17" s="151"/>
      <c r="F17" s="152"/>
      <c r="G17" s="75">
        <f t="shared" si="0"/>
        <v>0</v>
      </c>
      <c r="H17" s="153">
        <f t="shared" si="1"/>
        <v>0</v>
      </c>
      <c r="I17" s="23"/>
      <c r="J17" s="151"/>
      <c r="K17" s="152"/>
      <c r="L17" s="8">
        <f t="shared" si="2"/>
        <v>0</v>
      </c>
      <c r="M17" s="153">
        <f t="shared" si="3"/>
        <v>0</v>
      </c>
      <c r="N17" s="23"/>
      <c r="O17" s="154">
        <f t="shared" si="4"/>
        <v>0</v>
      </c>
      <c r="P17" s="76">
        <f t="shared" si="5"/>
        <v>0</v>
      </c>
      <c r="Q17" s="155">
        <f t="shared" si="6"/>
        <v>0</v>
      </c>
      <c r="R17" s="77">
        <f t="shared" si="7"/>
        <v>0</v>
      </c>
      <c r="S17" s="106"/>
      <c r="T17" s="78"/>
      <c r="U17" s="156" t="s">
        <v>189</v>
      </c>
    </row>
    <row r="18" spans="1:21" ht="15.75" customHeight="1">
      <c r="A18" s="10">
        <v>12</v>
      </c>
      <c r="B18" s="80">
        <f>HRÁČI!B15</f>
        <v>113</v>
      </c>
      <c r="C18" s="81" t="str">
        <f>HRÁČI!C15</f>
        <v>Danics</v>
      </c>
      <c r="D18" s="82" t="str">
        <f>HRÁČI!D15</f>
        <v>Erich</v>
      </c>
      <c r="E18" s="151">
        <v>-9.76</v>
      </c>
      <c r="F18" s="152">
        <v>93</v>
      </c>
      <c r="G18" s="75">
        <f t="shared" si="0"/>
        <v>9.3</v>
      </c>
      <c r="H18" s="153">
        <f t="shared" si="1"/>
        <v>-0.4599999999999991</v>
      </c>
      <c r="I18" s="23">
        <v>6</v>
      </c>
      <c r="J18" s="151">
        <v>1.1</v>
      </c>
      <c r="K18" s="152">
        <v>10</v>
      </c>
      <c r="L18" s="8">
        <f t="shared" si="2"/>
        <v>1</v>
      </c>
      <c r="M18" s="153">
        <f t="shared" si="3"/>
        <v>2.1</v>
      </c>
      <c r="N18" s="23">
        <v>6</v>
      </c>
      <c r="O18" s="154">
        <f t="shared" si="4"/>
        <v>-8.66</v>
      </c>
      <c r="P18" s="76">
        <f t="shared" si="5"/>
        <v>10.3</v>
      </c>
      <c r="Q18" s="155">
        <f t="shared" si="6"/>
        <v>1.640000000000001</v>
      </c>
      <c r="R18" s="77">
        <f t="shared" si="7"/>
        <v>12</v>
      </c>
      <c r="S18" s="106"/>
      <c r="T18" s="78"/>
      <c r="U18" s="79">
        <f>R18+S18+T18</f>
        <v>12</v>
      </c>
    </row>
    <row r="19" spans="1:21" ht="15.75" customHeight="1">
      <c r="A19" s="9">
        <v>1</v>
      </c>
      <c r="B19" s="80">
        <f>HRÁČI!B16</f>
        <v>114</v>
      </c>
      <c r="C19" s="81" t="str">
        <f>HRÁČI!C16</f>
        <v>Pecov</v>
      </c>
      <c r="D19" s="82" t="str">
        <f>HRÁČI!D16</f>
        <v>Ivan</v>
      </c>
      <c r="E19" s="151">
        <v>24.72</v>
      </c>
      <c r="F19" s="152">
        <v>28</v>
      </c>
      <c r="G19" s="75">
        <f t="shared" si="0"/>
        <v>2.8000000000000003</v>
      </c>
      <c r="H19" s="153">
        <f t="shared" si="1"/>
        <v>27.52</v>
      </c>
      <c r="I19" s="23">
        <v>15</v>
      </c>
      <c r="J19" s="151">
        <v>7.32</v>
      </c>
      <c r="K19" s="152">
        <v>52</v>
      </c>
      <c r="L19" s="8">
        <f t="shared" si="2"/>
        <v>5.2</v>
      </c>
      <c r="M19" s="153">
        <f t="shared" si="3"/>
        <v>12.52</v>
      </c>
      <c r="N19" s="23">
        <v>15</v>
      </c>
      <c r="O19" s="154">
        <f t="shared" si="4"/>
        <v>32.04</v>
      </c>
      <c r="P19" s="76">
        <f t="shared" si="5"/>
        <v>8</v>
      </c>
      <c r="Q19" s="155">
        <f t="shared" si="6"/>
        <v>40.04</v>
      </c>
      <c r="R19" s="77">
        <f t="shared" si="7"/>
        <v>30</v>
      </c>
      <c r="S19" s="106">
        <v>3</v>
      </c>
      <c r="T19" s="78"/>
      <c r="U19" s="193">
        <f>R19+S19+T19</f>
        <v>33</v>
      </c>
    </row>
    <row r="20" spans="1:21" ht="15.75" customHeight="1">
      <c r="A20" s="10">
        <v>5</v>
      </c>
      <c r="B20" s="80">
        <f>HRÁČI!B17</f>
        <v>115</v>
      </c>
      <c r="C20" s="81" t="str">
        <f>HRÁČI!C17</f>
        <v>Rigo</v>
      </c>
      <c r="D20" s="82" t="str">
        <f>HRÁČI!D17</f>
        <v>Ľudovít</v>
      </c>
      <c r="E20" s="151">
        <v>8.7</v>
      </c>
      <c r="F20" s="152">
        <v>104</v>
      </c>
      <c r="G20" s="75">
        <f t="shared" si="0"/>
        <v>10.4</v>
      </c>
      <c r="H20" s="153">
        <f t="shared" si="1"/>
        <v>19.1</v>
      </c>
      <c r="I20" s="23">
        <v>13</v>
      </c>
      <c r="J20" s="151">
        <v>-3.98</v>
      </c>
      <c r="K20" s="152">
        <v>78</v>
      </c>
      <c r="L20" s="8">
        <f t="shared" si="2"/>
        <v>7.800000000000001</v>
      </c>
      <c r="M20" s="153">
        <f t="shared" si="3"/>
        <v>3.8200000000000007</v>
      </c>
      <c r="N20" s="23">
        <v>8</v>
      </c>
      <c r="O20" s="154">
        <f t="shared" si="4"/>
        <v>4.719999999999999</v>
      </c>
      <c r="P20" s="76">
        <f t="shared" si="5"/>
        <v>18.200000000000003</v>
      </c>
      <c r="Q20" s="155">
        <f t="shared" si="6"/>
        <v>22.92</v>
      </c>
      <c r="R20" s="77">
        <f t="shared" si="7"/>
        <v>21</v>
      </c>
      <c r="S20" s="106"/>
      <c r="T20" s="78">
        <v>2</v>
      </c>
      <c r="U20" s="79">
        <f>R20+S20+T20</f>
        <v>23</v>
      </c>
    </row>
    <row r="21" spans="1:21" ht="15.75" customHeight="1">
      <c r="A21" s="9">
        <v>7</v>
      </c>
      <c r="B21" s="80">
        <f>HRÁČI!B18</f>
        <v>116</v>
      </c>
      <c r="C21" s="81" t="str">
        <f>HRÁČI!C18</f>
        <v>Učník</v>
      </c>
      <c r="D21" s="82" t="str">
        <f>HRÁČI!D18</f>
        <v>Stanislav</v>
      </c>
      <c r="E21" s="151">
        <v>11.78</v>
      </c>
      <c r="F21" s="152">
        <v>84</v>
      </c>
      <c r="G21" s="75">
        <f t="shared" si="0"/>
        <v>8.4</v>
      </c>
      <c r="H21" s="153">
        <f t="shared" si="1"/>
        <v>20.18</v>
      </c>
      <c r="I21" s="23">
        <v>14</v>
      </c>
      <c r="J21" s="151">
        <v>-3.78</v>
      </c>
      <c r="K21" s="152">
        <v>2</v>
      </c>
      <c r="L21" s="8">
        <f t="shared" si="2"/>
        <v>0.2</v>
      </c>
      <c r="M21" s="153">
        <f t="shared" si="3"/>
        <v>-3.5799999999999996</v>
      </c>
      <c r="N21" s="23">
        <v>4</v>
      </c>
      <c r="O21" s="154">
        <f t="shared" si="4"/>
        <v>8</v>
      </c>
      <c r="P21" s="76">
        <f t="shared" si="5"/>
        <v>8.6</v>
      </c>
      <c r="Q21" s="155">
        <f t="shared" si="6"/>
        <v>16.6</v>
      </c>
      <c r="R21" s="77">
        <f t="shared" si="7"/>
        <v>18</v>
      </c>
      <c r="S21" s="106"/>
      <c r="T21" s="78"/>
      <c r="U21" s="79">
        <f>R21+S21+T21</f>
        <v>18</v>
      </c>
    </row>
    <row r="22" spans="1:21" ht="15.75" customHeight="1">
      <c r="A22" s="10">
        <v>23</v>
      </c>
      <c r="B22" s="80">
        <f>HRÁČI!B19</f>
        <v>117</v>
      </c>
      <c r="C22" s="81" t="str">
        <f>HRÁČI!C19</f>
        <v>Vlčko</v>
      </c>
      <c r="D22" s="82" t="str">
        <f>HRÁČI!D19</f>
        <v>Miroslav</v>
      </c>
      <c r="E22" s="151"/>
      <c r="F22" s="152"/>
      <c r="G22" s="75">
        <f t="shared" si="0"/>
        <v>0</v>
      </c>
      <c r="H22" s="153">
        <f t="shared" si="1"/>
        <v>0</v>
      </c>
      <c r="I22" s="23"/>
      <c r="J22" s="151"/>
      <c r="K22" s="152"/>
      <c r="L22" s="8">
        <f t="shared" si="2"/>
        <v>0</v>
      </c>
      <c r="M22" s="153">
        <f t="shared" si="3"/>
        <v>0</v>
      </c>
      <c r="N22" s="23"/>
      <c r="O22" s="154">
        <f t="shared" si="4"/>
        <v>0</v>
      </c>
      <c r="P22" s="76">
        <f t="shared" si="5"/>
        <v>0</v>
      </c>
      <c r="Q22" s="155">
        <f t="shared" si="6"/>
        <v>0</v>
      </c>
      <c r="R22" s="77">
        <f t="shared" si="7"/>
        <v>0</v>
      </c>
      <c r="S22" s="106"/>
      <c r="T22" s="78"/>
      <c r="U22" s="156" t="s">
        <v>189</v>
      </c>
    </row>
    <row r="23" spans="1:21" ht="15.75" customHeight="1">
      <c r="A23" s="9">
        <v>24</v>
      </c>
      <c r="B23" s="80">
        <f>HRÁČI!B20</f>
        <v>118</v>
      </c>
      <c r="C23" s="81" t="str">
        <f>HRÁČI!C20</f>
        <v>Stadtrucker </v>
      </c>
      <c r="D23" s="82" t="str">
        <f>HRÁČI!D20</f>
        <v>Fedor</v>
      </c>
      <c r="E23" s="151"/>
      <c r="F23" s="152"/>
      <c r="G23" s="75">
        <f t="shared" si="0"/>
        <v>0</v>
      </c>
      <c r="H23" s="153">
        <f t="shared" si="1"/>
        <v>0</v>
      </c>
      <c r="I23" s="23"/>
      <c r="J23" s="151"/>
      <c r="K23" s="152"/>
      <c r="L23" s="8">
        <f t="shared" si="2"/>
        <v>0</v>
      </c>
      <c r="M23" s="153">
        <f t="shared" si="3"/>
        <v>0</v>
      </c>
      <c r="N23" s="23"/>
      <c r="O23" s="154">
        <f t="shared" si="4"/>
        <v>0</v>
      </c>
      <c r="P23" s="76">
        <f t="shared" si="5"/>
        <v>0</v>
      </c>
      <c r="Q23" s="155">
        <f t="shared" si="6"/>
        <v>0</v>
      </c>
      <c r="R23" s="77">
        <f t="shared" si="7"/>
        <v>0</v>
      </c>
      <c r="S23" s="106"/>
      <c r="T23" s="78"/>
      <c r="U23" s="156" t="s">
        <v>189</v>
      </c>
    </row>
    <row r="24" spans="1:21" ht="15.75" customHeight="1">
      <c r="A24" s="10">
        <v>25</v>
      </c>
      <c r="B24" s="80">
        <f>HRÁČI!B21</f>
        <v>119</v>
      </c>
      <c r="C24" s="81" t="str">
        <f>HRÁČI!C21</f>
        <v>Češek</v>
      </c>
      <c r="D24" s="82" t="str">
        <f>HRÁČI!D21</f>
        <v>Ján</v>
      </c>
      <c r="E24" s="151"/>
      <c r="F24" s="152"/>
      <c r="G24" s="75">
        <f t="shared" si="0"/>
        <v>0</v>
      </c>
      <c r="H24" s="153">
        <f t="shared" si="1"/>
        <v>0</v>
      </c>
      <c r="I24" s="23"/>
      <c r="J24" s="151"/>
      <c r="K24" s="152"/>
      <c r="L24" s="8">
        <f t="shared" si="2"/>
        <v>0</v>
      </c>
      <c r="M24" s="153">
        <f t="shared" si="3"/>
        <v>0</v>
      </c>
      <c r="N24" s="23"/>
      <c r="O24" s="154">
        <f t="shared" si="4"/>
        <v>0</v>
      </c>
      <c r="P24" s="76">
        <f t="shared" si="5"/>
        <v>0</v>
      </c>
      <c r="Q24" s="155">
        <f t="shared" si="6"/>
        <v>0</v>
      </c>
      <c r="R24" s="77">
        <f t="shared" si="7"/>
        <v>0</v>
      </c>
      <c r="S24" s="106"/>
      <c r="T24" s="78"/>
      <c r="U24" s="156" t="s">
        <v>189</v>
      </c>
    </row>
    <row r="25" spans="1:21" ht="15.75" customHeight="1">
      <c r="A25" s="9">
        <v>13</v>
      </c>
      <c r="B25" s="80">
        <f>HRÁČI!B22</f>
        <v>120</v>
      </c>
      <c r="C25" s="81" t="str">
        <f>HRÁČI!C22</f>
        <v>Urban</v>
      </c>
      <c r="D25" s="82" t="str">
        <f>HRÁČI!D22</f>
        <v>Daniel</v>
      </c>
      <c r="E25" s="151">
        <v>-5.44</v>
      </c>
      <c r="F25" s="152">
        <v>12</v>
      </c>
      <c r="G25" s="75">
        <f t="shared" si="0"/>
        <v>1.2000000000000002</v>
      </c>
      <c r="H25" s="153">
        <f t="shared" si="1"/>
        <v>-4.24</v>
      </c>
      <c r="I25" s="23">
        <v>4</v>
      </c>
      <c r="J25" s="151">
        <v>2.1</v>
      </c>
      <c r="K25" s="152">
        <v>17</v>
      </c>
      <c r="L25" s="8">
        <f t="shared" si="2"/>
        <v>1.7000000000000002</v>
      </c>
      <c r="M25" s="153">
        <f t="shared" si="3"/>
        <v>3.8000000000000003</v>
      </c>
      <c r="N25" s="23">
        <v>7</v>
      </c>
      <c r="O25" s="154">
        <f t="shared" si="4"/>
        <v>-3.3400000000000003</v>
      </c>
      <c r="P25" s="76">
        <f t="shared" si="5"/>
        <v>2.9000000000000004</v>
      </c>
      <c r="Q25" s="155">
        <f t="shared" si="6"/>
        <v>-0.43999999999999995</v>
      </c>
      <c r="R25" s="77">
        <f t="shared" si="7"/>
        <v>11</v>
      </c>
      <c r="S25" s="106"/>
      <c r="T25" s="78"/>
      <c r="U25" s="79">
        <f>R25+S25+T25</f>
        <v>11</v>
      </c>
    </row>
    <row r="26" spans="1:21" ht="15.75" customHeight="1">
      <c r="A26" s="10">
        <v>26</v>
      </c>
      <c r="B26" s="80">
        <f>HRÁČI!B23</f>
        <v>121</v>
      </c>
      <c r="C26" s="81" t="str">
        <f>HRÁČI!C23</f>
        <v>Svätojánsky</v>
      </c>
      <c r="D26" s="82" t="str">
        <f>HRÁČI!D23</f>
        <v>Daniel</v>
      </c>
      <c r="E26" s="151"/>
      <c r="F26" s="152"/>
      <c r="G26" s="75">
        <f t="shared" si="0"/>
        <v>0</v>
      </c>
      <c r="H26" s="153">
        <f t="shared" si="1"/>
        <v>0</v>
      </c>
      <c r="I26" s="23"/>
      <c r="J26" s="151"/>
      <c r="K26" s="152"/>
      <c r="L26" s="8">
        <f t="shared" si="2"/>
        <v>0</v>
      </c>
      <c r="M26" s="153">
        <f t="shared" si="3"/>
        <v>0</v>
      </c>
      <c r="N26" s="23"/>
      <c r="O26" s="154">
        <f t="shared" si="4"/>
        <v>0</v>
      </c>
      <c r="P26" s="76">
        <f t="shared" si="5"/>
        <v>0</v>
      </c>
      <c r="Q26" s="155">
        <f t="shared" si="6"/>
        <v>0</v>
      </c>
      <c r="R26" s="77">
        <f t="shared" si="7"/>
        <v>0</v>
      </c>
      <c r="S26" s="106"/>
      <c r="T26" s="78"/>
      <c r="U26" s="156" t="s">
        <v>189</v>
      </c>
    </row>
    <row r="27" spans="1:21" ht="15.75" customHeight="1">
      <c r="A27" s="9">
        <v>27</v>
      </c>
      <c r="B27" s="80">
        <f>HRÁČI!B24</f>
        <v>122</v>
      </c>
      <c r="C27" s="81" t="str">
        <f>HRÁČI!C24</f>
        <v>Šereš</v>
      </c>
      <c r="D27" s="82" t="str">
        <f>HRÁČI!D24</f>
        <v>Karol</v>
      </c>
      <c r="E27" s="151"/>
      <c r="F27" s="152"/>
      <c r="G27" s="75">
        <f t="shared" si="0"/>
        <v>0</v>
      </c>
      <c r="H27" s="153">
        <f t="shared" si="1"/>
        <v>0</v>
      </c>
      <c r="I27" s="23"/>
      <c r="J27" s="151"/>
      <c r="K27" s="152"/>
      <c r="L27" s="8">
        <f t="shared" si="2"/>
        <v>0</v>
      </c>
      <c r="M27" s="153">
        <f t="shared" si="3"/>
        <v>0</v>
      </c>
      <c r="N27" s="23"/>
      <c r="O27" s="154">
        <f t="shared" si="4"/>
        <v>0</v>
      </c>
      <c r="P27" s="76">
        <f t="shared" si="5"/>
        <v>0</v>
      </c>
      <c r="Q27" s="155">
        <f t="shared" si="6"/>
        <v>0</v>
      </c>
      <c r="R27" s="77">
        <f t="shared" si="7"/>
        <v>0</v>
      </c>
      <c r="S27" s="106"/>
      <c r="T27" s="78"/>
      <c r="U27" s="156" t="s">
        <v>189</v>
      </c>
    </row>
    <row r="28" spans="1:21" ht="15.75" customHeight="1">
      <c r="A28" s="10">
        <v>15</v>
      </c>
      <c r="B28" s="80">
        <f>HRÁČI!B25</f>
        <v>123</v>
      </c>
      <c r="C28" s="81" t="str">
        <f>HRÁČI!C25</f>
        <v>Jamečný</v>
      </c>
      <c r="D28" s="82" t="str">
        <f>HRÁČI!D25</f>
        <v>Milan</v>
      </c>
      <c r="E28" s="151">
        <v>-8.52</v>
      </c>
      <c r="F28" s="152">
        <v>48</v>
      </c>
      <c r="G28" s="75">
        <f t="shared" si="0"/>
        <v>4.800000000000001</v>
      </c>
      <c r="H28" s="153">
        <f t="shared" si="1"/>
        <v>-3.719999999999999</v>
      </c>
      <c r="I28" s="23">
        <v>5</v>
      </c>
      <c r="J28" s="151">
        <v>-5.02</v>
      </c>
      <c r="K28" s="152">
        <v>25</v>
      </c>
      <c r="L28" s="8">
        <f t="shared" si="2"/>
        <v>2.5</v>
      </c>
      <c r="M28" s="153">
        <f t="shared" si="3"/>
        <v>-2.5199999999999996</v>
      </c>
      <c r="N28" s="23">
        <v>5</v>
      </c>
      <c r="O28" s="154">
        <f t="shared" si="4"/>
        <v>-13.54</v>
      </c>
      <c r="P28" s="76">
        <f t="shared" si="5"/>
        <v>7.300000000000001</v>
      </c>
      <c r="Q28" s="155">
        <f t="shared" si="6"/>
        <v>-6.239999999999998</v>
      </c>
      <c r="R28" s="77">
        <f t="shared" si="7"/>
        <v>10</v>
      </c>
      <c r="S28" s="106"/>
      <c r="T28" s="78"/>
      <c r="U28" s="79">
        <f>R28+S28+T28</f>
        <v>10</v>
      </c>
    </row>
    <row r="29" spans="1:21" ht="15.75" customHeight="1">
      <c r="A29" s="9">
        <v>28</v>
      </c>
      <c r="B29" s="80">
        <f>HRÁČI!B26</f>
        <v>124</v>
      </c>
      <c r="C29" s="81" t="str">
        <f>HRÁČI!C26</f>
        <v>Biely</v>
      </c>
      <c r="D29" s="82" t="str">
        <f>HRÁČI!D26</f>
        <v>Peter</v>
      </c>
      <c r="E29" s="151"/>
      <c r="F29" s="152"/>
      <c r="G29" s="75">
        <f t="shared" si="0"/>
        <v>0</v>
      </c>
      <c r="H29" s="153">
        <f t="shared" si="1"/>
        <v>0</v>
      </c>
      <c r="I29" s="23"/>
      <c r="J29" s="151"/>
      <c r="K29" s="152"/>
      <c r="L29" s="8">
        <f t="shared" si="2"/>
        <v>0</v>
      </c>
      <c r="M29" s="153">
        <f t="shared" si="3"/>
        <v>0</v>
      </c>
      <c r="N29" s="23"/>
      <c r="O29" s="154">
        <f t="shared" si="4"/>
        <v>0</v>
      </c>
      <c r="P29" s="76">
        <f t="shared" si="5"/>
        <v>0</v>
      </c>
      <c r="Q29" s="155">
        <f t="shared" si="6"/>
        <v>0</v>
      </c>
      <c r="R29" s="77">
        <f t="shared" si="7"/>
        <v>0</v>
      </c>
      <c r="S29" s="106"/>
      <c r="T29" s="78"/>
      <c r="U29" s="156" t="s">
        <v>189</v>
      </c>
    </row>
    <row r="30" spans="1:21" ht="15.75" customHeight="1">
      <c r="A30" s="10">
        <v>10</v>
      </c>
      <c r="B30" s="80">
        <f>HRÁČI!B27</f>
        <v>125</v>
      </c>
      <c r="C30" s="81" t="str">
        <f>HRÁČI!C27</f>
        <v>Slivovič</v>
      </c>
      <c r="D30" s="82" t="str">
        <f>HRÁČI!D27</f>
        <v>Michal</v>
      </c>
      <c r="E30" s="151">
        <v>-13.74</v>
      </c>
      <c r="F30" s="152"/>
      <c r="G30" s="75">
        <f t="shared" si="0"/>
        <v>0</v>
      </c>
      <c r="H30" s="153">
        <f t="shared" si="1"/>
        <v>-13.74</v>
      </c>
      <c r="I30" s="23">
        <v>2</v>
      </c>
      <c r="J30" s="151">
        <v>5.94</v>
      </c>
      <c r="K30" s="152">
        <v>16</v>
      </c>
      <c r="L30" s="8">
        <f t="shared" si="2"/>
        <v>1.6</v>
      </c>
      <c r="M30" s="153">
        <f t="shared" si="3"/>
        <v>7.540000000000001</v>
      </c>
      <c r="N30" s="23">
        <v>12</v>
      </c>
      <c r="O30" s="154">
        <f t="shared" si="4"/>
        <v>-7.8</v>
      </c>
      <c r="P30" s="76">
        <f t="shared" si="5"/>
        <v>1.6</v>
      </c>
      <c r="Q30" s="155">
        <f t="shared" si="6"/>
        <v>-6.199999999999999</v>
      </c>
      <c r="R30" s="77">
        <f t="shared" si="7"/>
        <v>14</v>
      </c>
      <c r="S30" s="106"/>
      <c r="T30" s="78"/>
      <c r="U30" s="79">
        <f>R30+S30+T30</f>
        <v>14</v>
      </c>
    </row>
    <row r="31" spans="1:21" ht="15.75" customHeight="1">
      <c r="A31" s="9">
        <v>29</v>
      </c>
      <c r="B31" s="80">
        <f>HRÁČI!B28</f>
        <v>126</v>
      </c>
      <c r="C31" s="81" t="str">
        <f>HRÁČI!C28</f>
        <v>Dohnány</v>
      </c>
      <c r="D31" s="82" t="str">
        <f>HRÁČI!D28</f>
        <v>Roman</v>
      </c>
      <c r="E31" s="151"/>
      <c r="F31" s="152"/>
      <c r="G31" s="75">
        <f t="shared" si="0"/>
        <v>0</v>
      </c>
      <c r="H31" s="153">
        <f t="shared" si="1"/>
        <v>0</v>
      </c>
      <c r="I31" s="23"/>
      <c r="J31" s="151"/>
      <c r="K31" s="152"/>
      <c r="L31" s="8">
        <f t="shared" si="2"/>
        <v>0</v>
      </c>
      <c r="M31" s="153">
        <f t="shared" si="3"/>
        <v>0</v>
      </c>
      <c r="N31" s="23"/>
      <c r="O31" s="154">
        <f t="shared" si="4"/>
        <v>0</v>
      </c>
      <c r="P31" s="76">
        <f t="shared" si="5"/>
        <v>0</v>
      </c>
      <c r="Q31" s="155">
        <f t="shared" si="6"/>
        <v>0</v>
      </c>
      <c r="R31" s="77">
        <f t="shared" si="7"/>
        <v>0</v>
      </c>
      <c r="S31" s="106"/>
      <c r="T31" s="78"/>
      <c r="U31" s="156" t="s">
        <v>189</v>
      </c>
    </row>
    <row r="32" spans="1:21" ht="15.75" customHeight="1">
      <c r="A32" s="10">
        <v>6</v>
      </c>
      <c r="B32" s="80">
        <f>HRÁČI!B29</f>
        <v>127</v>
      </c>
      <c r="C32" s="81" t="str">
        <f>HRÁČI!C29</f>
        <v>Gavula</v>
      </c>
      <c r="D32" s="82" t="str">
        <f>HRÁČI!D29</f>
        <v>Gabriel</v>
      </c>
      <c r="E32" s="151">
        <v>3.9</v>
      </c>
      <c r="F32" s="152">
        <v>58</v>
      </c>
      <c r="G32" s="75">
        <f t="shared" si="0"/>
        <v>5.800000000000001</v>
      </c>
      <c r="H32" s="153">
        <f t="shared" si="1"/>
        <v>9.700000000000001</v>
      </c>
      <c r="I32" s="23">
        <v>10</v>
      </c>
      <c r="J32" s="151">
        <v>1.6</v>
      </c>
      <c r="K32" s="152">
        <v>45</v>
      </c>
      <c r="L32" s="8">
        <f t="shared" si="2"/>
        <v>4.5</v>
      </c>
      <c r="M32" s="153">
        <f t="shared" si="3"/>
        <v>6.1</v>
      </c>
      <c r="N32" s="23">
        <v>11</v>
      </c>
      <c r="O32" s="154">
        <f t="shared" si="4"/>
        <v>5.5</v>
      </c>
      <c r="P32" s="76">
        <f t="shared" si="5"/>
        <v>10.3</v>
      </c>
      <c r="Q32" s="155">
        <f t="shared" si="6"/>
        <v>15.8</v>
      </c>
      <c r="R32" s="77">
        <f t="shared" si="7"/>
        <v>21</v>
      </c>
      <c r="S32" s="106"/>
      <c r="T32" s="78"/>
      <c r="U32" s="79">
        <f>R32+S32+T32</f>
        <v>21</v>
      </c>
    </row>
    <row r="33" spans="1:21" ht="15.75" customHeight="1">
      <c r="A33" s="9">
        <v>14</v>
      </c>
      <c r="B33" s="80">
        <f>HRÁČI!B30</f>
        <v>128</v>
      </c>
      <c r="C33" s="81" t="str">
        <f>HRÁČI!C30</f>
        <v>Alfoldy</v>
      </c>
      <c r="D33" s="82" t="str">
        <f>HRÁČI!D30</f>
        <v>František</v>
      </c>
      <c r="E33" s="151">
        <v>-7.76</v>
      </c>
      <c r="F33" s="152">
        <v>87</v>
      </c>
      <c r="G33" s="75">
        <f t="shared" si="0"/>
        <v>8.700000000000001</v>
      </c>
      <c r="H33" s="153">
        <f t="shared" si="1"/>
        <v>0.9400000000000013</v>
      </c>
      <c r="I33" s="23">
        <v>8</v>
      </c>
      <c r="J33" s="151">
        <v>-6.76</v>
      </c>
      <c r="K33" s="152">
        <v>27</v>
      </c>
      <c r="L33" s="8">
        <f t="shared" si="2"/>
        <v>2.7</v>
      </c>
      <c r="M33" s="153">
        <f t="shared" si="3"/>
        <v>-4.06</v>
      </c>
      <c r="N33" s="23">
        <v>3</v>
      </c>
      <c r="O33" s="154">
        <f t="shared" si="4"/>
        <v>-14.52</v>
      </c>
      <c r="P33" s="76">
        <f t="shared" si="5"/>
        <v>11.400000000000002</v>
      </c>
      <c r="Q33" s="155">
        <f t="shared" si="6"/>
        <v>-3.1199999999999983</v>
      </c>
      <c r="R33" s="77">
        <f t="shared" si="7"/>
        <v>11</v>
      </c>
      <c r="S33" s="106"/>
      <c r="T33" s="78"/>
      <c r="U33" s="79">
        <f>R33+S33+T33</f>
        <v>11</v>
      </c>
    </row>
    <row r="34" spans="1:21" ht="15.75" customHeight="1">
      <c r="A34" s="10">
        <v>30</v>
      </c>
      <c r="B34" s="80">
        <f>HRÁČI!B31</f>
        <v>129</v>
      </c>
      <c r="C34" s="81" t="str">
        <f>HRÁČI!C31</f>
        <v>Rotter</v>
      </c>
      <c r="D34" s="82" t="str">
        <f>HRÁČI!D31</f>
        <v>Martin</v>
      </c>
      <c r="E34" s="151"/>
      <c r="F34" s="152"/>
      <c r="G34" s="75">
        <f t="shared" si="0"/>
        <v>0</v>
      </c>
      <c r="H34" s="153">
        <f t="shared" si="1"/>
        <v>0</v>
      </c>
      <c r="I34" s="23"/>
      <c r="J34" s="151"/>
      <c r="K34" s="152"/>
      <c r="L34" s="8">
        <f t="shared" si="2"/>
        <v>0</v>
      </c>
      <c r="M34" s="153">
        <f t="shared" si="3"/>
        <v>0</v>
      </c>
      <c r="N34" s="23"/>
      <c r="O34" s="154">
        <f t="shared" si="4"/>
        <v>0</v>
      </c>
      <c r="P34" s="76">
        <f t="shared" si="5"/>
        <v>0</v>
      </c>
      <c r="Q34" s="155">
        <f t="shared" si="6"/>
        <v>0</v>
      </c>
      <c r="R34" s="77">
        <f t="shared" si="7"/>
        <v>0</v>
      </c>
      <c r="S34" s="106"/>
      <c r="T34" s="78"/>
      <c r="U34" s="156" t="s">
        <v>189</v>
      </c>
    </row>
    <row r="35" spans="1:21" ht="15.75" customHeight="1">
      <c r="A35" s="9">
        <v>3</v>
      </c>
      <c r="B35" s="80">
        <f>HRÁČI!B32</f>
        <v>130</v>
      </c>
      <c r="C35" s="81" t="str">
        <f>HRÁČI!C32</f>
        <v>Serbin</v>
      </c>
      <c r="D35" s="82" t="str">
        <f>HRÁČI!D32</f>
        <v>Rastislav</v>
      </c>
      <c r="E35" s="151">
        <v>3.66</v>
      </c>
      <c r="F35" s="152">
        <v>110</v>
      </c>
      <c r="G35" s="75">
        <f t="shared" si="0"/>
        <v>11</v>
      </c>
      <c r="H35" s="153">
        <f t="shared" si="1"/>
        <v>14.66</v>
      </c>
      <c r="I35" s="23">
        <v>11</v>
      </c>
      <c r="J35" s="151">
        <v>2.16</v>
      </c>
      <c r="K35" s="152">
        <v>66</v>
      </c>
      <c r="L35" s="8">
        <f t="shared" si="2"/>
        <v>6.6000000000000005</v>
      </c>
      <c r="M35" s="153">
        <f t="shared" si="3"/>
        <v>8.760000000000002</v>
      </c>
      <c r="N35" s="23">
        <v>13</v>
      </c>
      <c r="O35" s="154">
        <f t="shared" si="4"/>
        <v>5.82</v>
      </c>
      <c r="P35" s="76">
        <f t="shared" si="5"/>
        <v>17.6</v>
      </c>
      <c r="Q35" s="155">
        <f t="shared" si="6"/>
        <v>23.42</v>
      </c>
      <c r="R35" s="77">
        <f t="shared" si="7"/>
        <v>24</v>
      </c>
      <c r="S35" s="106">
        <v>1</v>
      </c>
      <c r="T35" s="78">
        <v>1</v>
      </c>
      <c r="U35" s="79">
        <f>R35+S35+T35</f>
        <v>26</v>
      </c>
    </row>
    <row r="36" spans="1:21" ht="12.75">
      <c r="A36" s="1"/>
      <c r="E36" s="139"/>
      <c r="F36" s="7"/>
      <c r="G36" s="7"/>
      <c r="H36" s="7"/>
      <c r="I36" s="7"/>
      <c r="J36" s="1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1:22" ht="12.75">
      <c r="A37" s="1"/>
      <c r="B37" s="2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1"/>
      <c r="P37" s="1"/>
      <c r="Q37" s="1"/>
      <c r="R37" s="1"/>
      <c r="S37" s="1"/>
      <c r="T37" s="1"/>
      <c r="U37" s="1"/>
      <c r="V37" s="1"/>
    </row>
    <row r="38" spans="1:22" ht="15">
      <c r="A38" s="142" t="s">
        <v>53</v>
      </c>
      <c r="B38" s="217" t="s">
        <v>78</v>
      </c>
      <c r="C38" s="218"/>
      <c r="D38" s="218"/>
      <c r="E38" s="218"/>
      <c r="F38" s="218"/>
      <c r="H38" s="219" t="s">
        <v>182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1"/>
      <c r="V38" s="1"/>
    </row>
    <row r="39" spans="1:20" ht="12.75">
      <c r="A39" s="143" t="s">
        <v>183</v>
      </c>
      <c r="B39" s="144" t="s">
        <v>235</v>
      </c>
      <c r="C39" s="144"/>
      <c r="D39" s="144"/>
      <c r="E39" s="144"/>
      <c r="F39" s="144"/>
      <c r="H39" s="145" t="s">
        <v>33</v>
      </c>
      <c r="I39" s="204" t="s">
        <v>60</v>
      </c>
      <c r="J39" s="204"/>
      <c r="K39" s="205" t="s">
        <v>54</v>
      </c>
      <c r="L39" s="206"/>
      <c r="M39" s="206"/>
      <c r="N39" s="206"/>
      <c r="O39" s="206"/>
      <c r="P39" s="206"/>
      <c r="Q39" s="206"/>
      <c r="R39" s="206"/>
      <c r="S39" s="206"/>
      <c r="T39" s="206"/>
    </row>
    <row r="40" spans="1:21" ht="15">
      <c r="A40" s="146" t="s">
        <v>184</v>
      </c>
      <c r="B40" s="147" t="s">
        <v>238</v>
      </c>
      <c r="C40" s="147"/>
      <c r="D40" s="147"/>
      <c r="E40" s="147"/>
      <c r="F40" s="147"/>
      <c r="H40" s="148">
        <v>60</v>
      </c>
      <c r="I40" s="207" t="s">
        <v>149</v>
      </c>
      <c r="J40" s="207"/>
      <c r="K40" s="140" t="s">
        <v>236</v>
      </c>
      <c r="L40" s="140"/>
      <c r="M40" s="140"/>
      <c r="N40" s="140"/>
      <c r="O40" s="140"/>
      <c r="P40" s="140"/>
      <c r="Q40" s="140"/>
      <c r="R40" s="140"/>
      <c r="S40" s="140"/>
      <c r="T40" s="140"/>
      <c r="U40" s="150"/>
    </row>
    <row r="41" spans="1:21" ht="15">
      <c r="A41" s="143" t="s">
        <v>185</v>
      </c>
      <c r="B41" s="144" t="s">
        <v>242</v>
      </c>
      <c r="C41" s="144"/>
      <c r="D41" s="144"/>
      <c r="E41" s="144"/>
      <c r="F41" s="144"/>
      <c r="H41" s="149">
        <v>110</v>
      </c>
      <c r="I41" s="208" t="s">
        <v>231</v>
      </c>
      <c r="J41" s="208"/>
      <c r="K41" s="138" t="s">
        <v>237</v>
      </c>
      <c r="L41" s="138"/>
      <c r="M41" s="138"/>
      <c r="N41" s="138"/>
      <c r="O41" s="138"/>
      <c r="P41" s="138"/>
      <c r="Q41" s="138"/>
      <c r="R41" s="138"/>
      <c r="S41" s="138"/>
      <c r="T41" s="138"/>
      <c r="U41" s="150"/>
    </row>
    <row r="42" spans="1:21" ht="15">
      <c r="A42" s="146" t="s">
        <v>186</v>
      </c>
      <c r="B42" s="147" t="s">
        <v>239</v>
      </c>
      <c r="C42" s="147"/>
      <c r="D42" s="147"/>
      <c r="E42" s="147"/>
      <c r="F42" s="147"/>
      <c r="H42" s="148"/>
      <c r="I42" s="207"/>
      <c r="J42" s="207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50"/>
    </row>
    <row r="43" spans="1:21" ht="15">
      <c r="A43" s="143" t="s">
        <v>187</v>
      </c>
      <c r="B43" s="144"/>
      <c r="C43" s="144"/>
      <c r="D43" s="144"/>
      <c r="E43" s="144"/>
      <c r="F43" s="144"/>
      <c r="H43" s="149"/>
      <c r="I43" s="208"/>
      <c r="J43" s="20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50"/>
    </row>
    <row r="44" spans="1:21" ht="15">
      <c r="A44" s="146" t="s">
        <v>188</v>
      </c>
      <c r="B44" s="147"/>
      <c r="C44" s="147"/>
      <c r="D44" s="147"/>
      <c r="E44" s="147"/>
      <c r="F44" s="147"/>
      <c r="H44" s="148"/>
      <c r="I44" s="207"/>
      <c r="J44" s="207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50"/>
    </row>
    <row r="45" spans="8:21" ht="15">
      <c r="H45" s="149"/>
      <c r="I45" s="208"/>
      <c r="J45" s="20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50"/>
    </row>
    <row r="46" spans="1:21" ht="15">
      <c r="A46" s="142" t="s">
        <v>53</v>
      </c>
      <c r="B46" s="221" t="s">
        <v>79</v>
      </c>
      <c r="C46" s="222"/>
      <c r="D46" s="222"/>
      <c r="E46" s="222"/>
      <c r="F46" s="223"/>
      <c r="H46" s="148"/>
      <c r="I46" s="207"/>
      <c r="J46" s="207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50"/>
    </row>
    <row r="47" spans="1:21" ht="15">
      <c r="A47" s="143" t="s">
        <v>183</v>
      </c>
      <c r="B47" s="144" t="s">
        <v>240</v>
      </c>
      <c r="C47" s="144"/>
      <c r="D47" s="144"/>
      <c r="E47" s="144"/>
      <c r="F47" s="144"/>
      <c r="H47" s="149"/>
      <c r="I47" s="208"/>
      <c r="J47" s="20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50"/>
    </row>
    <row r="48" spans="1:21" ht="15">
      <c r="A48" s="146" t="s">
        <v>184</v>
      </c>
      <c r="B48" s="147" t="s">
        <v>241</v>
      </c>
      <c r="C48" s="147"/>
      <c r="D48" s="147"/>
      <c r="E48" s="147"/>
      <c r="F48" s="147"/>
      <c r="H48" s="148"/>
      <c r="I48" s="207"/>
      <c r="J48" s="20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50"/>
    </row>
    <row r="49" spans="1:21" ht="15">
      <c r="A49" s="143" t="s">
        <v>185</v>
      </c>
      <c r="B49" s="144" t="s">
        <v>243</v>
      </c>
      <c r="C49" s="144"/>
      <c r="D49" s="144"/>
      <c r="E49" s="144"/>
      <c r="F49" s="144"/>
      <c r="H49" s="149"/>
      <c r="I49" s="208"/>
      <c r="J49" s="20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50"/>
    </row>
    <row r="50" spans="1:21" ht="15">
      <c r="A50" s="146" t="s">
        <v>186</v>
      </c>
      <c r="B50" s="147" t="s">
        <v>244</v>
      </c>
      <c r="C50" s="147"/>
      <c r="D50" s="147"/>
      <c r="E50" s="147"/>
      <c r="F50" s="147"/>
      <c r="H50" s="148"/>
      <c r="I50" s="207"/>
      <c r="J50" s="20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50"/>
    </row>
    <row r="51" spans="1:21" ht="15">
      <c r="A51" s="143" t="s">
        <v>187</v>
      </c>
      <c r="B51" s="144"/>
      <c r="C51" s="144"/>
      <c r="D51" s="144"/>
      <c r="E51" s="144"/>
      <c r="F51" s="144"/>
      <c r="G51" s="1"/>
      <c r="H51" s="149"/>
      <c r="I51" s="208"/>
      <c r="J51" s="20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50"/>
    </row>
    <row r="52" spans="1:21" ht="15">
      <c r="A52" s="146" t="s">
        <v>188</v>
      </c>
      <c r="B52" s="147"/>
      <c r="C52" s="147"/>
      <c r="D52" s="147"/>
      <c r="E52" s="147"/>
      <c r="F52" s="147"/>
      <c r="H52" s="148"/>
      <c r="I52" s="207"/>
      <c r="J52" s="207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50"/>
    </row>
    <row r="53" spans="1:21" ht="12.75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</sheetData>
  <sheetProtection/>
  <mergeCells count="22">
    <mergeCell ref="B46:F46"/>
    <mergeCell ref="I50:J50"/>
    <mergeCell ref="I51:J51"/>
    <mergeCell ref="I52:J52"/>
    <mergeCell ref="I49:J49"/>
    <mergeCell ref="I48:J48"/>
    <mergeCell ref="I47:J47"/>
    <mergeCell ref="I41:J41"/>
    <mergeCell ref="I42:J42"/>
    <mergeCell ref="I43:J43"/>
    <mergeCell ref="I46:J46"/>
    <mergeCell ref="I44:J44"/>
    <mergeCell ref="I45:J45"/>
    <mergeCell ref="E2:U2"/>
    <mergeCell ref="I40:J40"/>
    <mergeCell ref="O4:R4"/>
    <mergeCell ref="B38:F38"/>
    <mergeCell ref="I39:J39"/>
    <mergeCell ref="F4:I4"/>
    <mergeCell ref="K4:N4"/>
    <mergeCell ref="H38:T38"/>
    <mergeCell ref="K39:T39"/>
  </mergeCell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I.KKPM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Surgent Stanislav</dc:creator>
  <cp:keywords/>
  <dc:description/>
  <cp:lastModifiedBy>Leskovský Roman</cp:lastModifiedBy>
  <cp:lastPrinted>2009-05-11T06:53:06Z</cp:lastPrinted>
  <dcterms:created xsi:type="dcterms:W3CDTF">2005-09-06T23:52:06Z</dcterms:created>
  <dcterms:modified xsi:type="dcterms:W3CDTF">2009-12-09T11:35:09Z</dcterms:modified>
  <cp:category/>
  <cp:version/>
  <cp:contentType/>
  <cp:contentStatus/>
</cp:coreProperties>
</file>